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GODIŠNJI FINANCIJSKI IZVJEŠTAJ 01.0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F307" i="9"/>
  <c r="H306" i="9"/>
  <c r="G306" i="9"/>
  <c r="F306" i="9"/>
  <c r="H305" i="9"/>
  <c r="E305" i="9" s="1"/>
  <c r="B305" i="9" s="1"/>
  <c r="G305" i="9"/>
  <c r="F305" i="9"/>
  <c r="H304" i="9"/>
  <c r="G304" i="9"/>
  <c r="F304" i="9"/>
  <c r="E304" i="9"/>
  <c r="B304" i="9" s="1"/>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F277" i="9" s="1"/>
  <c r="H284" i="9"/>
  <c r="E284" i="9" s="1"/>
  <c r="B284" i="9" s="1"/>
  <c r="G284" i="9"/>
  <c r="F284" i="9"/>
  <c r="H283" i="9"/>
  <c r="G283" i="9"/>
  <c r="E283" i="9" s="1"/>
  <c r="F283" i="9"/>
  <c r="H282" i="9"/>
  <c r="G282" i="9"/>
  <c r="F282" i="9"/>
  <c r="F281" i="9"/>
  <c r="F280" i="9"/>
  <c r="F279" i="9"/>
  <c r="F278" i="9"/>
  <c r="F276" i="9"/>
  <c r="L275" i="9"/>
  <c r="H275" i="9"/>
  <c r="F275" i="9"/>
  <c r="F274" i="9"/>
  <c r="I273" i="9"/>
  <c r="H273" i="9"/>
  <c r="F273" i="9"/>
  <c r="E272" i="9"/>
  <c r="M271" i="9"/>
  <c r="F271" i="9" s="1"/>
  <c r="L271" i="9"/>
  <c r="E271" i="9"/>
  <c r="B271" i="9"/>
  <c r="M270" i="9"/>
  <c r="L270" i="9"/>
  <c r="F270" i="9"/>
  <c r="E270" i="9"/>
  <c r="B270" i="9" s="1"/>
  <c r="M269" i="9"/>
  <c r="L269" i="9"/>
  <c r="F269" i="9"/>
  <c r="B269" i="9" s="1"/>
  <c r="E269" i="9"/>
  <c r="M268" i="9"/>
  <c r="L268" i="9"/>
  <c r="F268" i="9" s="1"/>
  <c r="E268" i="9"/>
  <c r="B268" i="9"/>
  <c r="M267" i="9"/>
  <c r="F267" i="9" s="1"/>
  <c r="L267" i="9"/>
  <c r="E267" i="9"/>
  <c r="B267" i="9"/>
  <c r="M266" i="9"/>
  <c r="L266" i="9"/>
  <c r="F266" i="9"/>
  <c r="E266" i="9"/>
  <c r="B266" i="9" s="1"/>
  <c r="M265" i="9"/>
  <c r="L265" i="9"/>
  <c r="F265" i="9"/>
  <c r="B265" i="9" s="1"/>
  <c r="E265" i="9"/>
  <c r="M264" i="9"/>
  <c r="L264" i="9"/>
  <c r="F264" i="9" s="1"/>
  <c r="E264" i="9"/>
  <c r="B264" i="9"/>
  <c r="M263" i="9"/>
  <c r="F263" i="9" s="1"/>
  <c r="L263" i="9"/>
  <c r="E263" i="9"/>
  <c r="B263" i="9"/>
  <c r="M262" i="9"/>
  <c r="L262" i="9"/>
  <c r="F262" i="9"/>
  <c r="E262" i="9"/>
  <c r="B262" i="9" s="1"/>
  <c r="M261" i="9"/>
  <c r="L261" i="9"/>
  <c r="F261" i="9"/>
  <c r="B261" i="9" s="1"/>
  <c r="E261" i="9"/>
  <c r="M260" i="9"/>
  <c r="L260" i="9"/>
  <c r="F260" i="9" s="1"/>
  <c r="E260" i="9"/>
  <c r="B260" i="9"/>
  <c r="M259" i="9"/>
  <c r="F259" i="9" s="1"/>
  <c r="L259" i="9"/>
  <c r="E259" i="9"/>
  <c r="B259" i="9"/>
  <c r="M258" i="9"/>
  <c r="L258" i="9"/>
  <c r="F258" i="9"/>
  <c r="E258" i="9"/>
  <c r="B258" i="9" s="1"/>
  <c r="M257" i="9"/>
  <c r="L257" i="9"/>
  <c r="F257" i="9"/>
  <c r="B257" i="9" s="1"/>
  <c r="E257" i="9"/>
  <c r="M256" i="9"/>
  <c r="L256" i="9"/>
  <c r="F256" i="9" s="1"/>
  <c r="E256" i="9"/>
  <c r="B256" i="9"/>
  <c r="M255" i="9"/>
  <c r="F255" i="9" s="1"/>
  <c r="L255" i="9"/>
  <c r="E255" i="9"/>
  <c r="B255" i="9"/>
  <c r="M254" i="9"/>
  <c r="L254" i="9"/>
  <c r="F254" i="9"/>
  <c r="E254" i="9"/>
  <c r="B254" i="9" s="1"/>
  <c r="M253" i="9"/>
  <c r="L253" i="9"/>
  <c r="F253" i="9"/>
  <c r="B253" i="9" s="1"/>
  <c r="E253" i="9"/>
  <c r="M252" i="9"/>
  <c r="L252" i="9"/>
  <c r="F252" i="9" s="1"/>
  <c r="E252" i="9"/>
  <c r="B252" i="9"/>
  <c r="M251" i="9"/>
  <c r="F251" i="9" s="1"/>
  <c r="L251" i="9"/>
  <c r="E251" i="9"/>
  <c r="B251" i="9"/>
  <c r="M250" i="9"/>
  <c r="L250" i="9"/>
  <c r="F250" i="9"/>
  <c r="E250" i="9"/>
  <c r="B250" i="9" s="1"/>
  <c r="M249" i="9"/>
  <c r="L249" i="9"/>
  <c r="F249" i="9"/>
  <c r="B249" i="9" s="1"/>
  <c r="E249" i="9"/>
  <c r="M248" i="9"/>
  <c r="L248" i="9"/>
  <c r="F248" i="9" s="1"/>
  <c r="E248" i="9"/>
  <c r="B248" i="9"/>
  <c r="M247" i="9"/>
  <c r="F247" i="9" s="1"/>
  <c r="L247" i="9"/>
  <c r="E247" i="9"/>
  <c r="B247" i="9"/>
  <c r="M246" i="9"/>
  <c r="L246" i="9"/>
  <c r="F246" i="9"/>
  <c r="E246" i="9"/>
  <c r="B246" i="9" s="1"/>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c r="B229" i="9" s="1"/>
  <c r="E229" i="9"/>
  <c r="M228" i="9"/>
  <c r="L228" i="9"/>
  <c r="F228" i="9" s="1"/>
  <c r="E228" i="9"/>
  <c r="B228" i="9"/>
  <c r="M227" i="9"/>
  <c r="F227" i="9" s="1"/>
  <c r="L227" i="9"/>
  <c r="E227" i="9"/>
  <c r="B227" i="9"/>
  <c r="M226" i="9"/>
  <c r="L226" i="9"/>
  <c r="F226" i="9"/>
  <c r="E226" i="9"/>
  <c r="B226" i="9" s="1"/>
  <c r="M225" i="9"/>
  <c r="L225" i="9"/>
  <c r="F225" i="9"/>
  <c r="B225" i="9" s="1"/>
  <c r="E225" i="9"/>
  <c r="M224" i="9"/>
  <c r="L224" i="9"/>
  <c r="F224" i="9" s="1"/>
  <c r="E224" i="9"/>
  <c r="B224" i="9"/>
  <c r="M223" i="9"/>
  <c r="L223" i="9"/>
  <c r="F223" i="9" s="1"/>
  <c r="E223" i="9"/>
  <c r="B223" i="9"/>
  <c r="M222" i="9"/>
  <c r="L222" i="9"/>
  <c r="F222" i="9"/>
  <c r="E222" i="9"/>
  <c r="B222" i="9" s="1"/>
  <c r="M221" i="9"/>
  <c r="L221" i="9"/>
  <c r="F221" i="9"/>
  <c r="B221" i="9" s="1"/>
  <c r="E221" i="9"/>
  <c r="M220" i="9"/>
  <c r="L220" i="9"/>
  <c r="F220" i="9" s="1"/>
  <c r="E220" i="9"/>
  <c r="B220" i="9"/>
  <c r="M219" i="9"/>
  <c r="L219" i="9"/>
  <c r="F219" i="9" s="1"/>
  <c r="E219" i="9"/>
  <c r="B219" i="9"/>
  <c r="M218" i="9"/>
  <c r="L218" i="9"/>
  <c r="F218" i="9"/>
  <c r="E218" i="9"/>
  <c r="B218" i="9" s="1"/>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F156" i="9"/>
  <c r="H155" i="9"/>
  <c r="G155" i="9"/>
  <c r="F155" i="9"/>
  <c r="H154" i="9"/>
  <c r="E154" i="9" s="1"/>
  <c r="G154" i="9"/>
  <c r="F154" i="9"/>
  <c r="B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G146" i="9"/>
  <c r="F146" i="9"/>
  <c r="B146" i="9"/>
  <c r="H145" i="9"/>
  <c r="G145" i="9"/>
  <c r="F145" i="9"/>
  <c r="E145" i="9"/>
  <c r="B145" i="9" s="1"/>
  <c r="H144" i="9"/>
  <c r="G144" i="9"/>
  <c r="E144" i="9" s="1"/>
  <c r="F144" i="9"/>
  <c r="F143" i="9"/>
  <c r="H142" i="9"/>
  <c r="G142" i="9"/>
  <c r="F142" i="9"/>
  <c r="E142" i="9"/>
  <c r="B142" i="9" s="1"/>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H100" i="9"/>
  <c r="G100" i="9"/>
  <c r="E100" i="9" s="1"/>
  <c r="B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G38" i="9"/>
  <c r="F38" i="9"/>
  <c r="B38" i="9"/>
  <c r="H37" i="9"/>
  <c r="G37" i="9"/>
  <c r="F37" i="9"/>
  <c r="E37" i="9"/>
  <c r="B37" i="9" s="1"/>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G22" i="9"/>
  <c r="F22" i="9"/>
  <c r="B22" i="9"/>
  <c r="F21" i="9"/>
  <c r="F4" i="9"/>
  <c r="O3" i="9"/>
  <c r="G275" i="9" s="1"/>
  <c r="E275" i="9" s="1"/>
  <c r="I3" i="9"/>
  <c r="H3" i="9"/>
  <c r="G3" i="9"/>
  <c r="D101" i="8"/>
  <c r="D95" i="8"/>
  <c r="C1570" i="1" s="1"/>
  <c r="H1570" i="1" s="1"/>
  <c r="D90" i="8"/>
  <c r="D85" i="8"/>
  <c r="D80" i="8"/>
  <c r="C1555" i="1" s="1"/>
  <c r="H1555" i="1" s="1"/>
  <c r="D75" i="8"/>
  <c r="C1550" i="1" s="1"/>
  <c r="H1550" i="1" s="1"/>
  <c r="D70" i="8"/>
  <c r="D65" i="8"/>
  <c r="D60" i="8"/>
  <c r="C1535" i="1" s="1"/>
  <c r="H1535" i="1" s="1"/>
  <c r="D55" i="8"/>
  <c r="C1530" i="1" s="1"/>
  <c r="H1530" i="1" s="1"/>
  <c r="D50" i="8"/>
  <c r="D44" i="8"/>
  <c r="C1519" i="1" s="1"/>
  <c r="H1519" i="1" s="1"/>
  <c r="D36" i="8"/>
  <c r="D26" i="8"/>
  <c r="D24" i="8"/>
  <c r="C1499" i="1" s="1"/>
  <c r="H1499" i="1" s="1"/>
  <c r="D18" i="8"/>
  <c r="D8" i="8"/>
  <c r="D6" i="8" s="1"/>
  <c r="C1481" i="1" s="1"/>
  <c r="H1481" i="1" s="1"/>
  <c r="E44" i="7"/>
  <c r="D44" i="7"/>
  <c r="C1475" i="1" s="1"/>
  <c r="E39" i="7"/>
  <c r="D39" i="7"/>
  <c r="E38" i="7"/>
  <c r="D38" i="7"/>
  <c r="C1469" i="1" s="1"/>
  <c r="E30" i="7"/>
  <c r="D30" i="7"/>
  <c r="E23" i="7"/>
  <c r="E22" i="7" s="1"/>
  <c r="D23" i="7"/>
  <c r="D22" i="7" s="1"/>
  <c r="C1453" i="1" s="1"/>
  <c r="E14" i="7"/>
  <c r="D14" i="7"/>
  <c r="C1445" i="1" s="1"/>
  <c r="J1445" i="1" s="1"/>
  <c r="E7" i="7"/>
  <c r="D7" i="7"/>
  <c r="E6" i="7"/>
  <c r="E5" i="7" s="1"/>
  <c r="D6" i="7"/>
  <c r="F140" i="6"/>
  <c r="F139" i="6"/>
  <c r="F138" i="6"/>
  <c r="F137" i="6"/>
  <c r="F136" i="6"/>
  <c r="F135" i="6"/>
  <c r="F134" i="6"/>
  <c r="F133" i="6"/>
  <c r="F132" i="6"/>
  <c r="F131" i="6"/>
  <c r="E130" i="6"/>
  <c r="D130" i="6"/>
  <c r="F130" i="6" s="1"/>
  <c r="E129" i="6"/>
  <c r="D129" i="6"/>
  <c r="F129" i="6" s="1"/>
  <c r="F128" i="6"/>
  <c r="F127" i="6"/>
  <c r="F126" i="6"/>
  <c r="F125" i="6"/>
  <c r="F124" i="6"/>
  <c r="F123" i="6"/>
  <c r="E122" i="6"/>
  <c r="D1416" i="1" s="1"/>
  <c r="D122" i="6"/>
  <c r="F122" i="6" s="1"/>
  <c r="F121" i="6"/>
  <c r="F120" i="6"/>
  <c r="F119" i="6"/>
  <c r="E118" i="6"/>
  <c r="D1412" i="1" s="1"/>
  <c r="D118" i="6"/>
  <c r="F117" i="6"/>
  <c r="F116" i="6"/>
  <c r="E115" i="6"/>
  <c r="E114" i="6" s="1"/>
  <c r="D115" i="6"/>
  <c r="F115" i="6" s="1"/>
  <c r="D114"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D245" i="5" s="1"/>
  <c r="C1222" i="1" s="1"/>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D1157" i="1" s="1"/>
  <c r="D180" i="5"/>
  <c r="F179" i="5"/>
  <c r="F178" i="5"/>
  <c r="D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91" i="9" s="1"/>
  <c r="F148" i="5"/>
  <c r="F147" i="5"/>
  <c r="E146" i="5"/>
  <c r="D1124" i="1" s="1"/>
  <c r="D146" i="5"/>
  <c r="F145" i="5"/>
  <c r="F144" i="5"/>
  <c r="F143" i="5"/>
  <c r="E142" i="5"/>
  <c r="D1120" i="1" s="1"/>
  <c r="D142" i="5"/>
  <c r="F142" i="5" s="1"/>
  <c r="F141" i="5"/>
  <c r="F140" i="5"/>
  <c r="F139" i="5"/>
  <c r="F138" i="5"/>
  <c r="F137" i="5"/>
  <c r="F136" i="5"/>
  <c r="E135" i="5"/>
  <c r="E134" i="5" s="1"/>
  <c r="D1112" i="1" s="1"/>
  <c r="D135" i="5"/>
  <c r="F135" i="5" s="1"/>
  <c r="D134" i="5"/>
  <c r="F134" i="5" s="1"/>
  <c r="F133" i="5"/>
  <c r="F132" i="5"/>
  <c r="F131" i="5"/>
  <c r="F130" i="5"/>
  <c r="F129" i="5"/>
  <c r="F128" i="5"/>
  <c r="F127" i="5"/>
  <c r="E126" i="5"/>
  <c r="D1104" i="1" s="1"/>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E421" i="4" s="1"/>
  <c r="E420"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D644" i="4" s="1"/>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D263"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D140" i="4"/>
  <c r="E139" i="4"/>
  <c r="F138" i="4"/>
  <c r="F137" i="4"/>
  <c r="F136" i="4"/>
  <c r="F135" i="4"/>
  <c r="E134" i="4"/>
  <c r="D134" i="4"/>
  <c r="E133" i="4"/>
  <c r="F132" i="4"/>
  <c r="F131" i="4"/>
  <c r="F130" i="4"/>
  <c r="F129" i="4"/>
  <c r="E128" i="4"/>
  <c r="D128" i="4"/>
  <c r="F128" i="4" s="1"/>
  <c r="F127" i="4"/>
  <c r="F126" i="4"/>
  <c r="E125" i="4"/>
  <c r="D121" i="1"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E50"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D1474" i="1"/>
  <c r="C1474" i="1"/>
  <c r="J1474" i="1" s="1"/>
  <c r="D1473" i="1"/>
  <c r="C1473" i="1"/>
  <c r="D1472" i="1"/>
  <c r="C1472" i="1"/>
  <c r="J1472" i="1" s="1"/>
  <c r="D1471" i="1"/>
  <c r="C1471" i="1"/>
  <c r="D1470" i="1"/>
  <c r="C1470" i="1"/>
  <c r="H1470" i="1" s="1"/>
  <c r="D1469"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J1460" i="1" s="1"/>
  <c r="D1459" i="1"/>
  <c r="C1459" i="1"/>
  <c r="D1458" i="1"/>
  <c r="C1458" i="1"/>
  <c r="J1458" i="1" s="1"/>
  <c r="D1457" i="1"/>
  <c r="C1457" i="1"/>
  <c r="D1456" i="1"/>
  <c r="C1456" i="1"/>
  <c r="J1456" i="1" s="1"/>
  <c r="D1455" i="1"/>
  <c r="C1455" i="1"/>
  <c r="D1454" i="1"/>
  <c r="C1454" i="1"/>
  <c r="H1454" i="1" s="1"/>
  <c r="D1453" i="1"/>
  <c r="D1452" i="1"/>
  <c r="C1452" i="1"/>
  <c r="J1452" i="1" s="1"/>
  <c r="D1451" i="1"/>
  <c r="C1451" i="1"/>
  <c r="D1450" i="1"/>
  <c r="C1450" i="1"/>
  <c r="J1450" i="1" s="1"/>
  <c r="D1449" i="1"/>
  <c r="C1449" i="1"/>
  <c r="D1448" i="1"/>
  <c r="C1448" i="1"/>
  <c r="J1448" i="1" s="1"/>
  <c r="D1447" i="1"/>
  <c r="C1447" i="1"/>
  <c r="D1446" i="1"/>
  <c r="C1446" i="1"/>
  <c r="J1446" i="1" s="1"/>
  <c r="D1445" i="1"/>
  <c r="D1444" i="1"/>
  <c r="C1444" i="1"/>
  <c r="D1443" i="1"/>
  <c r="C1443" i="1"/>
  <c r="D1442" i="1"/>
  <c r="C1442" i="1"/>
  <c r="D1441" i="1"/>
  <c r="C1441" i="1"/>
  <c r="D1440" i="1"/>
  <c r="C1440" i="1"/>
  <c r="D1439" i="1"/>
  <c r="C1439" i="1"/>
  <c r="D1438" i="1"/>
  <c r="C1438" i="1"/>
  <c r="D1437" i="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D1420" i="1"/>
  <c r="C1420" i="1"/>
  <c r="H1420" i="1" s="1"/>
  <c r="D1419" i="1"/>
  <c r="C1419" i="1"/>
  <c r="D1418" i="1"/>
  <c r="C1418" i="1"/>
  <c r="H1418" i="1" s="1"/>
  <c r="D1417" i="1"/>
  <c r="C1417" i="1"/>
  <c r="C1416" i="1"/>
  <c r="H1416" i="1" s="1"/>
  <c r="D1415" i="1"/>
  <c r="C1415" i="1"/>
  <c r="H1415" i="1" s="1"/>
  <c r="D1414" i="1"/>
  <c r="C1414" i="1"/>
  <c r="H1414" i="1" s="1"/>
  <c r="D1413" i="1"/>
  <c r="C1413" i="1"/>
  <c r="H1413" i="1" s="1"/>
  <c r="C1412" i="1"/>
  <c r="H1412" i="1" s="1"/>
  <c r="D1411" i="1"/>
  <c r="C1411" i="1"/>
  <c r="H1411" i="1" s="1"/>
  <c r="D1410" i="1"/>
  <c r="C1410" i="1"/>
  <c r="H1410" i="1" s="1"/>
  <c r="D1409" i="1"/>
  <c r="C1409" i="1"/>
  <c r="H1409" i="1" s="1"/>
  <c r="D1407" i="1"/>
  <c r="C1407" i="1"/>
  <c r="D1406" i="1"/>
  <c r="C1406" i="1"/>
  <c r="H1406" i="1" s="1"/>
  <c r="D1405" i="1"/>
  <c r="C1405" i="1"/>
  <c r="D1404" i="1"/>
  <c r="C1404" i="1"/>
  <c r="H1404" i="1" s="1"/>
  <c r="D1403" i="1"/>
  <c r="C1403" i="1"/>
  <c r="D1402" i="1"/>
  <c r="C1402" i="1"/>
  <c r="H1402" i="1" s="1"/>
  <c r="D1401" i="1"/>
  <c r="D1400" i="1"/>
  <c r="C1400" i="1"/>
  <c r="H1400" i="1" s="1"/>
  <c r="D1399" i="1"/>
  <c r="C1399" i="1"/>
  <c r="D1398" i="1"/>
  <c r="C1398" i="1"/>
  <c r="H1398" i="1" s="1"/>
  <c r="D1397" i="1"/>
  <c r="C1397" i="1"/>
  <c r="D1396" i="1"/>
  <c r="C1396" i="1"/>
  <c r="H1396" i="1" s="1"/>
  <c r="D1395" i="1"/>
  <c r="C1395" i="1"/>
  <c r="D1394" i="1"/>
  <c r="C1394" i="1"/>
  <c r="H1394" i="1" s="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C1376" i="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C1348" i="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C1322" i="1"/>
  <c r="H1322" i="1" s="1"/>
  <c r="D1321" i="1"/>
  <c r="C1321" i="1"/>
  <c r="H1321" i="1" s="1"/>
  <c r="D1320" i="1"/>
  <c r="C1320" i="1"/>
  <c r="H1320" i="1" s="1"/>
  <c r="D1319" i="1"/>
  <c r="C1319" i="1"/>
  <c r="H1319" i="1" s="1"/>
  <c r="D1318" i="1"/>
  <c r="C1318" i="1"/>
  <c r="H1318" i="1" s="1"/>
  <c r="D1317" i="1"/>
  <c r="C1317" i="1"/>
  <c r="H1317" i="1" s="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D1234" i="1"/>
  <c r="C1234" i="1"/>
  <c r="H1234" i="1" s="1"/>
  <c r="D1233" i="1"/>
  <c r="C1233" i="1"/>
  <c r="D1232" i="1"/>
  <c r="C1232" i="1"/>
  <c r="H1232" i="1" s="1"/>
  <c r="D1231" i="1"/>
  <c r="C1231" i="1"/>
  <c r="D1230" i="1"/>
  <c r="C1230" i="1"/>
  <c r="D1229" i="1"/>
  <c r="C1229" i="1"/>
  <c r="D1228" i="1"/>
  <c r="C1228" i="1"/>
  <c r="D1227" i="1"/>
  <c r="D1226" i="1"/>
  <c r="C1226" i="1"/>
  <c r="H1226" i="1" s="1"/>
  <c r="D1225" i="1"/>
  <c r="C1225" i="1"/>
  <c r="D1224" i="1"/>
  <c r="C1224" i="1"/>
  <c r="C1223" i="1"/>
  <c r="D1221" i="1"/>
  <c r="C1221" i="1"/>
  <c r="D1220" i="1"/>
  <c r="C1220" i="1"/>
  <c r="H1220" i="1" s="1"/>
  <c r="D1219" i="1"/>
  <c r="C1219" i="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6" i="1"/>
  <c r="C1166" i="1"/>
  <c r="H1166" i="1" s="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C1157" i="1"/>
  <c r="D1156" i="1"/>
  <c r="C1156" i="1"/>
  <c r="H1156" i="1" s="1"/>
  <c r="D1155" i="1"/>
  <c r="C1155" i="1"/>
  <c r="H1155" i="1" s="1"/>
  <c r="C1154" i="1"/>
  <c r="D1151" i="1"/>
  <c r="C1151" i="1"/>
  <c r="H1151" i="1" s="1"/>
  <c r="D1150" i="1"/>
  <c r="C1150" i="1"/>
  <c r="H1150" i="1" s="1"/>
  <c r="D1149" i="1"/>
  <c r="C1149" i="1"/>
  <c r="H1149" i="1" s="1"/>
  <c r="C1148" i="1"/>
  <c r="H1148" i="1" s="1"/>
  <c r="D1147" i="1"/>
  <c r="C1147" i="1"/>
  <c r="D1146" i="1"/>
  <c r="C1146" i="1"/>
  <c r="H1146" i="1" s="1"/>
  <c r="D1145" i="1"/>
  <c r="C1145" i="1"/>
  <c r="D1144" i="1"/>
  <c r="C1144" i="1"/>
  <c r="H1144" i="1" s="1"/>
  <c r="D1143" i="1"/>
  <c r="C1143"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H1126" i="1" s="1"/>
  <c r="D1125" i="1"/>
  <c r="C1125" i="1"/>
  <c r="H1125" i="1" s="1"/>
  <c r="C1124" i="1"/>
  <c r="D1123" i="1"/>
  <c r="C1123" i="1"/>
  <c r="D1122" i="1"/>
  <c r="C1122" i="1"/>
  <c r="H1122" i="1" s="1"/>
  <c r="D1121" i="1"/>
  <c r="C1121"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D1110" i="1"/>
  <c r="C1110" i="1"/>
  <c r="H1110" i="1" s="1"/>
  <c r="D1109" i="1"/>
  <c r="C1109" i="1"/>
  <c r="D1108" i="1"/>
  <c r="C1108" i="1"/>
  <c r="H1108" i="1" s="1"/>
  <c r="D1107" i="1"/>
  <c r="C1107" i="1"/>
  <c r="D1106" i="1"/>
  <c r="C1106" i="1"/>
  <c r="H1106" i="1" s="1"/>
  <c r="D1105" i="1"/>
  <c r="C1105" i="1"/>
  <c r="D1103" i="1"/>
  <c r="C1103" i="1"/>
  <c r="H1103" i="1" s="1"/>
  <c r="D1102" i="1"/>
  <c r="C1102" i="1"/>
  <c r="H1102" i="1" s="1"/>
  <c r="D1101" i="1"/>
  <c r="C1101" i="1"/>
  <c r="H1101" i="1" s="1"/>
  <c r="D1100" i="1"/>
  <c r="C1100" i="1"/>
  <c r="H1100" i="1" s="1"/>
  <c r="D1099" i="1"/>
  <c r="C1099" i="1"/>
  <c r="H1099" i="1" s="1"/>
  <c r="D1098" i="1"/>
  <c r="C1098" i="1"/>
  <c r="H1098" i="1" s="1"/>
  <c r="D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D1011" i="1"/>
  <c r="C1011" i="1"/>
  <c r="D1010" i="1"/>
  <c r="C1010" i="1"/>
  <c r="H1010" i="1" s="1"/>
  <c r="D1009" i="1"/>
  <c r="C1009" i="1"/>
  <c r="D1008" i="1"/>
  <c r="C1008" i="1"/>
  <c r="H1008" i="1" s="1"/>
  <c r="C1007" i="1"/>
  <c r="D1006" i="1"/>
  <c r="C1006" i="1"/>
  <c r="D1005" i="1"/>
  <c r="C1005" i="1"/>
  <c r="D1004" i="1"/>
  <c r="C1004" i="1"/>
  <c r="H1004" i="1" s="1"/>
  <c r="D1003" i="1"/>
  <c r="C1003" i="1"/>
  <c r="H1003" i="1" s="1"/>
  <c r="D1002" i="1"/>
  <c r="C1002" i="1"/>
  <c r="D1001" i="1"/>
  <c r="C1001" i="1"/>
  <c r="H1001" i="1" s="1"/>
  <c r="D1000" i="1"/>
  <c r="C1000" i="1"/>
  <c r="H1000" i="1" s="1"/>
  <c r="D999" i="1"/>
  <c r="C999" i="1"/>
  <c r="H999" i="1" s="1"/>
  <c r="D998" i="1"/>
  <c r="C998" i="1"/>
  <c r="H998" i="1" s="1"/>
  <c r="C997" i="1"/>
  <c r="D996" i="1"/>
  <c r="C996" i="1"/>
  <c r="D995" i="1"/>
  <c r="C995" i="1"/>
  <c r="D994" i="1"/>
  <c r="C994" i="1"/>
  <c r="D993" i="1"/>
  <c r="C993" i="1"/>
  <c r="H993" i="1" s="1"/>
  <c r="D992" i="1"/>
  <c r="C992" i="1"/>
  <c r="D991" i="1"/>
  <c r="C991" i="1"/>
  <c r="D989" i="1"/>
  <c r="C989" i="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H641" i="1" s="1"/>
  <c r="C638" i="1"/>
  <c r="D632" i="1"/>
  <c r="C632" i="1"/>
  <c r="D631" i="1"/>
  <c r="C631" i="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C588" i="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D577" i="1"/>
  <c r="C577" i="1"/>
  <c r="H577" i="1" s="1"/>
  <c r="D576" i="1"/>
  <c r="C576" i="1"/>
  <c r="D575" i="1"/>
  <c r="C575" i="1"/>
  <c r="H575" i="1" s="1"/>
  <c r="C574" i="1"/>
  <c r="D573" i="1"/>
  <c r="C573" i="1"/>
  <c r="H573" i="1" s="1"/>
  <c r="D572" i="1"/>
  <c r="C572" i="1"/>
  <c r="D571" i="1"/>
  <c r="C571" i="1"/>
  <c r="H571" i="1" s="1"/>
  <c r="D570" i="1"/>
  <c r="C570" i="1"/>
  <c r="D569" i="1"/>
  <c r="C569" i="1"/>
  <c r="H569" i="1" s="1"/>
  <c r="D568" i="1"/>
  <c r="C568" i="1"/>
  <c r="D567" i="1"/>
  <c r="C567" i="1"/>
  <c r="H567" i="1" s="1"/>
  <c r="D566" i="1"/>
  <c r="C566" i="1"/>
  <c r="D565" i="1"/>
  <c r="C565" i="1"/>
  <c r="H565" i="1" s="1"/>
  <c r="D564" i="1"/>
  <c r="C564" i="1"/>
  <c r="D563" i="1"/>
  <c r="C563" i="1"/>
  <c r="H563" i="1" s="1"/>
  <c r="D562" i="1"/>
  <c r="C562" i="1"/>
  <c r="D561" i="1"/>
  <c r="D560" i="1"/>
  <c r="C560" i="1"/>
  <c r="D559" i="1"/>
  <c r="C559" i="1"/>
  <c r="H559" i="1" s="1"/>
  <c r="D558" i="1"/>
  <c r="C558" i="1"/>
  <c r="D557" i="1"/>
  <c r="C557" i="1"/>
  <c r="H557" i="1" s="1"/>
  <c r="D556" i="1"/>
  <c r="C556" i="1"/>
  <c r="D555" i="1"/>
  <c r="C555" i="1"/>
  <c r="H555" i="1" s="1"/>
  <c r="D554" i="1"/>
  <c r="C554" i="1"/>
  <c r="D553" i="1"/>
  <c r="C553" i="1"/>
  <c r="H553" i="1" s="1"/>
  <c r="D552" i="1"/>
  <c r="C552" i="1"/>
  <c r="D551" i="1"/>
  <c r="C551" i="1"/>
  <c r="H551" i="1" s="1"/>
  <c r="D550" i="1"/>
  <c r="C550" i="1"/>
  <c r="D549" i="1"/>
  <c r="C549" i="1"/>
  <c r="H549" i="1" s="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D523" i="1"/>
  <c r="C523" i="1"/>
  <c r="H523" i="1" s="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C509" i="1"/>
  <c r="H509" i="1" s="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8"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3" i="1"/>
  <c r="C453" i="1"/>
  <c r="H453" i="1" s="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5" i="1"/>
  <c r="D414" i="1"/>
  <c r="D413" i="1"/>
  <c r="C413" i="1"/>
  <c r="H413" i="1" s="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H290" i="1" s="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D45" i="1"/>
  <c r="C45" i="1"/>
  <c r="H45" i="1" s="1"/>
  <c r="D44" i="1"/>
  <c r="C44" i="1"/>
  <c r="D43" i="1"/>
  <c r="C43" i="1"/>
  <c r="H43" i="1" s="1"/>
  <c r="D42" i="1"/>
  <c r="C42" i="1"/>
  <c r="D41" i="1"/>
  <c r="C41" i="1"/>
  <c r="H41" i="1" s="1"/>
  <c r="D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D3" i="1"/>
  <c r="E124" i="4" l="1"/>
  <c r="D120" i="1" s="1"/>
  <c r="H1228" i="1"/>
  <c r="H1224" i="1"/>
  <c r="F217" i="9"/>
  <c r="B217" i="9" s="1"/>
  <c r="E293" i="9"/>
  <c r="B293" i="9" s="1"/>
  <c r="E301" i="9"/>
  <c r="B301" i="9" s="1"/>
  <c r="E296" i="9"/>
  <c r="B296" i="9" s="1"/>
  <c r="E643" i="4"/>
  <c r="D637" i="1" s="1"/>
  <c r="E238" i="5"/>
  <c r="H996" i="1"/>
  <c r="E33" i="9"/>
  <c r="B33" i="9" s="1"/>
  <c r="E288" i="9"/>
  <c r="B288" i="9" s="1"/>
  <c r="E300" i="9"/>
  <c r="B300" i="9" s="1"/>
  <c r="H1002" i="1"/>
  <c r="H1006" i="1"/>
  <c r="H1011" i="1"/>
  <c r="H1009" i="1"/>
  <c r="H1012" i="1"/>
  <c r="H1007" i="1"/>
  <c r="C1227" i="1"/>
  <c r="H1227" i="1" s="1"/>
  <c r="H1230" i="1"/>
  <c r="E286" i="9"/>
  <c r="B286" i="9" s="1"/>
  <c r="H405" i="1"/>
  <c r="H292" i="1"/>
  <c r="E273" i="9"/>
  <c r="B273" i="9" s="1"/>
  <c r="H288" i="1"/>
  <c r="H411" i="1"/>
  <c r="H1266" i="1"/>
  <c r="H1264" i="1"/>
  <c r="H1221" i="1"/>
  <c r="H1219" i="1"/>
  <c r="H1157" i="1"/>
  <c r="E177" i="5"/>
  <c r="F180" i="5"/>
  <c r="H1160" i="1"/>
  <c r="H997" i="1"/>
  <c r="H1005" i="1"/>
  <c r="H992" i="1"/>
  <c r="H995" i="1"/>
  <c r="H994" i="1"/>
  <c r="H991" i="1"/>
  <c r="H989" i="1"/>
  <c r="H986" i="1"/>
  <c r="H988" i="1"/>
  <c r="F215" i="9"/>
  <c r="B215" i="9" s="1"/>
  <c r="E32" i="9"/>
  <c r="B32" i="9" s="1"/>
  <c r="E287" i="9"/>
  <c r="B287" i="9" s="1"/>
  <c r="E303" i="9"/>
  <c r="H30" i="3"/>
  <c r="H668" i="1"/>
  <c r="H669" i="1"/>
  <c r="H649" i="1"/>
  <c r="B275" i="9"/>
  <c r="H647" i="1"/>
  <c r="H643" i="1"/>
  <c r="H645" i="1"/>
  <c r="H130" i="1"/>
  <c r="H132" i="1"/>
  <c r="H134"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348" i="1"/>
  <c r="H350" i="1"/>
  <c r="H352" i="1"/>
  <c r="H354" i="1"/>
  <c r="H356" i="1"/>
  <c r="H358" i="1"/>
  <c r="H360" i="1"/>
  <c r="H362" i="1"/>
  <c r="H364" i="1"/>
  <c r="H366" i="1"/>
  <c r="H368" i="1"/>
  <c r="H370" i="1"/>
  <c r="H372" i="1"/>
  <c r="H374" i="1"/>
  <c r="H376" i="1"/>
  <c r="H378" i="1"/>
  <c r="H380" i="1"/>
  <c r="H382" i="1"/>
  <c r="H384" i="1"/>
  <c r="H386" i="1"/>
  <c r="H388" i="1"/>
  <c r="H390" i="1"/>
  <c r="H392" i="1"/>
  <c r="H394" i="1"/>
  <c r="H396" i="1"/>
  <c r="H398" i="1"/>
  <c r="H400" i="1"/>
  <c r="H588" i="1"/>
  <c r="H590" i="1"/>
  <c r="H592" i="1"/>
  <c r="H594" i="1"/>
  <c r="H596" i="1"/>
  <c r="H598" i="1"/>
  <c r="H600" i="1"/>
  <c r="H602" i="1"/>
  <c r="H604" i="1"/>
  <c r="H606" i="1"/>
  <c r="H608" i="1"/>
  <c r="H610" i="1"/>
  <c r="H612" i="1"/>
  <c r="H614" i="1"/>
  <c r="H616" i="1"/>
  <c r="H618" i="1"/>
  <c r="H620" i="1"/>
  <c r="H622" i="1"/>
  <c r="H624" i="1"/>
  <c r="H626" i="1"/>
  <c r="F90" i="6"/>
  <c r="D89" i="6"/>
  <c r="E89" i="6"/>
  <c r="D1383" i="1" s="1"/>
  <c r="D1393" i="1"/>
  <c r="F107" i="6"/>
  <c r="C1401" i="1"/>
  <c r="H1401" i="1" s="1"/>
  <c r="F114" i="6"/>
  <c r="H27" i="3"/>
  <c r="C1408" i="1"/>
  <c r="C1437" i="1"/>
  <c r="H1437" i="1" s="1"/>
  <c r="D5" i="7"/>
  <c r="H4" i="1"/>
  <c r="H6" i="1"/>
  <c r="H8" i="1"/>
  <c r="H10" i="1"/>
  <c r="H12" i="1"/>
  <c r="H14" i="1"/>
  <c r="H16" i="1"/>
  <c r="H18" i="1"/>
  <c r="H20" i="1"/>
  <c r="H22" i="1"/>
  <c r="H24" i="1"/>
  <c r="H26" i="1"/>
  <c r="H28" i="1"/>
  <c r="H30" i="1"/>
  <c r="H32" i="1"/>
  <c r="H34" i="1"/>
  <c r="H36" i="1"/>
  <c r="H38" i="1"/>
  <c r="H42" i="1"/>
  <c r="H44" i="1"/>
  <c r="H48" i="1"/>
  <c r="H50" i="1"/>
  <c r="H52" i="1"/>
  <c r="H54" i="1"/>
  <c r="H56" i="1"/>
  <c r="H58" i="1"/>
  <c r="H60" i="1"/>
  <c r="H62" i="1"/>
  <c r="H64" i="1"/>
  <c r="H66" i="1"/>
  <c r="H68" i="1"/>
  <c r="H70" i="1"/>
  <c r="H72" i="1"/>
  <c r="H74" i="1"/>
  <c r="H76" i="1"/>
  <c r="H80" i="1"/>
  <c r="H82" i="1"/>
  <c r="H84" i="1"/>
  <c r="H86" i="1"/>
  <c r="H88" i="1"/>
  <c r="H90" i="1"/>
  <c r="H92" i="1"/>
  <c r="H94" i="1"/>
  <c r="H96" i="1"/>
  <c r="H98" i="1"/>
  <c r="H100" i="1"/>
  <c r="H102" i="1"/>
  <c r="H104" i="1"/>
  <c r="H106" i="1"/>
  <c r="H108" i="1"/>
  <c r="H110" i="1"/>
  <c r="H112" i="1"/>
  <c r="H114" i="1"/>
  <c r="H116" i="1"/>
  <c r="H118" i="1"/>
  <c r="H122" i="1"/>
  <c r="H124" i="1"/>
  <c r="H126" i="1"/>
  <c r="H12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340" i="1"/>
  <c r="H342" i="1"/>
  <c r="H344" i="1"/>
  <c r="E580" i="4"/>
  <c r="D574" i="1" s="1"/>
  <c r="D579" i="1"/>
  <c r="H579" i="1" s="1"/>
  <c r="E69" i="5"/>
  <c r="D1048" i="1"/>
  <c r="H150" i="1"/>
  <c r="H152" i="1"/>
  <c r="H154" i="1"/>
  <c r="H156" i="1"/>
  <c r="H158" i="1"/>
  <c r="H294" i="1"/>
  <c r="H296" i="1"/>
  <c r="H298" i="1"/>
  <c r="H300" i="1"/>
  <c r="H302" i="1"/>
  <c r="H304" i="1"/>
  <c r="H308" i="1"/>
  <c r="H310" i="1"/>
  <c r="H312" i="1"/>
  <c r="H314" i="1"/>
  <c r="H316" i="1"/>
  <c r="H318" i="1"/>
  <c r="H320" i="1"/>
  <c r="H322" i="1"/>
  <c r="H324" i="1"/>
  <c r="H326" i="1"/>
  <c r="H328" i="1"/>
  <c r="H330" i="1"/>
  <c r="H332" i="1"/>
  <c r="H334" i="1"/>
  <c r="H336" i="1"/>
  <c r="H338"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4" i="1"/>
  <c r="H576" i="1"/>
  <c r="H578" i="1"/>
  <c r="H1048" i="1"/>
  <c r="F197" i="4"/>
  <c r="D196" i="4"/>
  <c r="E407" i="4"/>
  <c r="D402" i="1" s="1"/>
  <c r="F422" i="4"/>
  <c r="D421" i="4"/>
  <c r="F568" i="4"/>
  <c r="D567" i="4"/>
  <c r="D1215" i="1"/>
  <c r="F258" i="5"/>
  <c r="C1235" i="1"/>
  <c r="I25" i="3"/>
  <c r="D1329"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31" i="1"/>
  <c r="H133" i="1"/>
  <c r="H137" i="1"/>
  <c r="H139" i="1"/>
  <c r="H141" i="1"/>
  <c r="H143" i="1"/>
  <c r="H145" i="1"/>
  <c r="H149" i="1"/>
  <c r="H151" i="1"/>
  <c r="H153" i="1"/>
  <c r="H155" i="1"/>
  <c r="H157"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5" i="1"/>
  <c r="H247" i="1"/>
  <c r="H249" i="1"/>
  <c r="H251" i="1"/>
  <c r="H253" i="1"/>
  <c r="H255" i="1"/>
  <c r="H257" i="1"/>
  <c r="H259"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1" i="1"/>
  <c r="H393" i="1"/>
  <c r="H395" i="1"/>
  <c r="H397" i="1"/>
  <c r="H399" i="1"/>
  <c r="H401" i="1"/>
  <c r="C1104" i="1"/>
  <c r="H1104" i="1" s="1"/>
  <c r="F8" i="5"/>
  <c r="H310" i="9"/>
  <c r="D1167" i="1"/>
  <c r="F140" i="4"/>
  <c r="D139" i="4"/>
  <c r="F119" i="5"/>
  <c r="D118" i="5"/>
  <c r="C1097" i="1"/>
  <c r="H1097" i="1" s="1"/>
  <c r="H291" i="9"/>
  <c r="D1127" i="1"/>
  <c r="H628" i="1"/>
  <c r="H632" i="1"/>
  <c r="H1105" i="1"/>
  <c r="H1107" i="1"/>
  <c r="H1109" i="1"/>
  <c r="H1111" i="1"/>
  <c r="H1124" i="1"/>
  <c r="H1143" i="1"/>
  <c r="H1145" i="1"/>
  <c r="H1147" i="1"/>
  <c r="H1376" i="1"/>
  <c r="F51" i="4"/>
  <c r="D50" i="4"/>
  <c r="F134" i="4"/>
  <c r="D133" i="4"/>
  <c r="E151" i="4"/>
  <c r="F216" i="4"/>
  <c r="D215" i="4"/>
  <c r="F253" i="4"/>
  <c r="D252" i="4"/>
  <c r="F263" i="4"/>
  <c r="F485" i="4"/>
  <c r="D484" i="4"/>
  <c r="F13" i="5"/>
  <c r="D12" i="5"/>
  <c r="G308" i="9"/>
  <c r="F191" i="5"/>
  <c r="D190" i="5"/>
  <c r="F239" i="5"/>
  <c r="D238" i="5"/>
  <c r="E141" i="6"/>
  <c r="I24" i="3"/>
  <c r="F36" i="6"/>
  <c r="D35" i="6"/>
  <c r="B80" i="9"/>
  <c r="B96" i="9"/>
  <c r="B112" i="9"/>
  <c r="B128" i="9"/>
  <c r="H1127" i="1"/>
  <c r="H1348" i="1"/>
  <c r="H1393" i="1"/>
  <c r="H1395" i="1"/>
  <c r="H1397" i="1"/>
  <c r="H1399" i="1"/>
  <c r="H1403" i="1"/>
  <c r="H1405" i="1"/>
  <c r="H1407" i="1"/>
  <c r="F45" i="4"/>
  <c r="D44" i="4"/>
  <c r="F125" i="4"/>
  <c r="D124" i="4"/>
  <c r="F153" i="4"/>
  <c r="D152" i="4"/>
  <c r="D163" i="4"/>
  <c r="F345" i="4"/>
  <c r="D344" i="4"/>
  <c r="F473" i="4"/>
  <c r="D472" i="4"/>
  <c r="F529" i="4"/>
  <c r="F594" i="4"/>
  <c r="D593" i="4"/>
  <c r="D528" i="4" s="1"/>
  <c r="E12" i="5"/>
  <c r="D87" i="5"/>
  <c r="H308" i="9"/>
  <c r="E176" i="5"/>
  <c r="D1154" i="1"/>
  <c r="H1154" i="1" s="1"/>
  <c r="F207" i="5"/>
  <c r="D206" i="5"/>
  <c r="D1236" i="1"/>
  <c r="H1236" i="1" s="1"/>
  <c r="E258" i="5"/>
  <c r="D1235" i="1" s="1"/>
  <c r="F6" i="6"/>
  <c r="D5" i="6"/>
  <c r="D1408" i="1"/>
  <c r="G1408" i="1" s="1"/>
  <c r="I27" i="3"/>
  <c r="H1453" i="1"/>
  <c r="H1469" i="1"/>
  <c r="H1475" i="1"/>
  <c r="B24" i="9"/>
  <c r="B28" i="9"/>
  <c r="B36" i="9"/>
  <c r="B40" i="9"/>
  <c r="B44" i="9"/>
  <c r="B48" i="9"/>
  <c r="B52" i="9"/>
  <c r="B56" i="9"/>
  <c r="B60" i="9"/>
  <c r="B64" i="9"/>
  <c r="B68" i="9"/>
  <c r="B72" i="9"/>
  <c r="B76" i="9"/>
  <c r="B92" i="9"/>
  <c r="B108" i="9"/>
  <c r="B124" i="9"/>
  <c r="B140" i="9"/>
  <c r="H631" i="1"/>
  <c r="H1121" i="1"/>
  <c r="H1123" i="1"/>
  <c r="H1223" i="1"/>
  <c r="H1225" i="1"/>
  <c r="H1229" i="1"/>
  <c r="H1231" i="1"/>
  <c r="H1233" i="1"/>
  <c r="H1349" i="1"/>
  <c r="H1351" i="1"/>
  <c r="H1353" i="1"/>
  <c r="H1355" i="1"/>
  <c r="H1357" i="1"/>
  <c r="H1359" i="1"/>
  <c r="H1361" i="1"/>
  <c r="H1363" i="1"/>
  <c r="H1365" i="1"/>
  <c r="H1367" i="1"/>
  <c r="H1369" i="1"/>
  <c r="H1371" i="1"/>
  <c r="H1373" i="1"/>
  <c r="H1375" i="1"/>
  <c r="H1417" i="1"/>
  <c r="H1419" i="1"/>
  <c r="H1421" i="1"/>
  <c r="H1423" i="1"/>
  <c r="H1425" i="1"/>
  <c r="H1427" i="1"/>
  <c r="H1429" i="1"/>
  <c r="H1431" i="1"/>
  <c r="H1433" i="1"/>
  <c r="H1438" i="1"/>
  <c r="J1440" i="1"/>
  <c r="J1442" i="1"/>
  <c r="J1444" i="1"/>
  <c r="J1476" i="1"/>
  <c r="J1478" i="1"/>
  <c r="F8" i="4"/>
  <c r="D7" i="4"/>
  <c r="E82" i="4"/>
  <c r="D78" i="1" s="1"/>
  <c r="H78" i="1" s="1"/>
  <c r="F210" i="4"/>
  <c r="F225" i="4"/>
  <c r="D224" i="4"/>
  <c r="F299" i="4"/>
  <c r="D298" i="4"/>
  <c r="F312" i="4"/>
  <c r="D311" i="4"/>
  <c r="F352" i="4"/>
  <c r="D351" i="4"/>
  <c r="E593" i="4"/>
  <c r="D587" i="1" s="1"/>
  <c r="F70" i="5"/>
  <c r="D69" i="5"/>
  <c r="F146" i="5"/>
  <c r="E291" i="9"/>
  <c r="B291" i="9" s="1"/>
  <c r="E206" i="5"/>
  <c r="D1184" i="1"/>
  <c r="H1184" i="1" s="1"/>
  <c r="E245" i="5"/>
  <c r="D1222" i="1" s="1"/>
  <c r="H1222" i="1" s="1"/>
  <c r="F250" i="5"/>
  <c r="D49" i="8"/>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B136" i="9"/>
  <c r="E282" i="9"/>
  <c r="B282" i="9" s="1"/>
  <c r="F264" i="4"/>
  <c r="G290" i="9"/>
  <c r="E290" i="9" s="1"/>
  <c r="B290" i="9" s="1"/>
  <c r="B144" i="9"/>
  <c r="B148" i="9"/>
  <c r="B152" i="9"/>
  <c r="B156" i="9"/>
  <c r="B160" i="9"/>
  <c r="B295" i="9"/>
  <c r="B299" i="9"/>
  <c r="B303" i="9"/>
  <c r="B307" i="9"/>
  <c r="J1439" i="1"/>
  <c r="J1441" i="1"/>
  <c r="J1443" i="1"/>
  <c r="J1447" i="1"/>
  <c r="J1449" i="1"/>
  <c r="J1451" i="1"/>
  <c r="J1455" i="1"/>
  <c r="J1457" i="1"/>
  <c r="J1459" i="1"/>
  <c r="H1461" i="1"/>
  <c r="J1463" i="1"/>
  <c r="J1465" i="1"/>
  <c r="J1467" i="1"/>
  <c r="J1471" i="1"/>
  <c r="J1473" i="1"/>
  <c r="J1477" i="1"/>
  <c r="J1479" i="1"/>
  <c r="F62" i="4"/>
  <c r="F68" i="4"/>
  <c r="F83" i="4"/>
  <c r="F164" i="4"/>
  <c r="F259" i="4"/>
  <c r="F391" i="4"/>
  <c r="D643" i="4"/>
  <c r="F418" i="4"/>
  <c r="E143" i="9"/>
  <c r="B143" i="9" s="1"/>
  <c r="F19" i="5"/>
  <c r="F170" i="5"/>
  <c r="F246" i="5"/>
  <c r="F118" i="6"/>
  <c r="B77" i="9"/>
  <c r="B81" i="9"/>
  <c r="B85" i="9"/>
  <c r="B89" i="9"/>
  <c r="B93" i="9"/>
  <c r="B97" i="9"/>
  <c r="B101" i="9"/>
  <c r="B105" i="9"/>
  <c r="B109" i="9"/>
  <c r="B113" i="9"/>
  <c r="B117" i="9"/>
  <c r="B121" i="9"/>
  <c r="B125" i="9"/>
  <c r="B129" i="9"/>
  <c r="B133" i="9"/>
  <c r="B137" i="9"/>
  <c r="B141" i="9"/>
  <c r="E147" i="9"/>
  <c r="B147" i="9" s="1"/>
  <c r="E151" i="9"/>
  <c r="B151" i="9" s="1"/>
  <c r="E155" i="9"/>
  <c r="B155" i="9" s="1"/>
  <c r="E159" i="9"/>
  <c r="B159" i="9" s="1"/>
  <c r="B283" i="9"/>
  <c r="E294" i="9"/>
  <c r="B294" i="9" s="1"/>
  <c r="E298" i="9"/>
  <c r="B298" i="9" s="1"/>
  <c r="E302" i="9"/>
  <c r="B302" i="9" s="1"/>
  <c r="E306" i="9"/>
  <c r="B306" i="9" s="1"/>
  <c r="E408" i="4"/>
  <c r="D403" i="1"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1222" i="1" l="1"/>
  <c r="G638" i="1"/>
  <c r="E237" i="5"/>
  <c r="D1214" i="1" s="1"/>
  <c r="E308" i="9"/>
  <c r="B308" i="9" s="1"/>
  <c r="F213" i="9"/>
  <c r="B213" i="9" s="1"/>
  <c r="E21" i="9"/>
  <c r="C522" i="1"/>
  <c r="F528" i="4"/>
  <c r="F163" i="4"/>
  <c r="C159" i="1"/>
  <c r="F118" i="5"/>
  <c r="C1096" i="1"/>
  <c r="F421" i="4"/>
  <c r="D420" i="4"/>
  <c r="C415" i="1"/>
  <c r="D1047" i="1"/>
  <c r="E68" i="5"/>
  <c r="F89" i="6"/>
  <c r="C1383" i="1"/>
  <c r="F643" i="4"/>
  <c r="C637" i="1"/>
  <c r="D43" i="8"/>
  <c r="C1524" i="1"/>
  <c r="H311" i="9"/>
  <c r="D1183" i="1"/>
  <c r="C1299" i="1"/>
  <c r="H24" i="3"/>
  <c r="G311" i="9"/>
  <c r="E311" i="9" s="1"/>
  <c r="B311" i="9" s="1"/>
  <c r="C1183" i="1"/>
  <c r="D151" i="4"/>
  <c r="C148" i="1"/>
  <c r="F44" i="4"/>
  <c r="C40" i="1"/>
  <c r="D1435" i="1"/>
  <c r="I28" i="3"/>
  <c r="G310" i="9"/>
  <c r="E310" i="9" s="1"/>
  <c r="B310" i="9" s="1"/>
  <c r="C1167" i="1"/>
  <c r="F12" i="5"/>
  <c r="C990" i="1"/>
  <c r="F82" i="4"/>
  <c r="H1235" i="1"/>
  <c r="F567" i="4"/>
  <c r="C561" i="1"/>
  <c r="H1408" i="1"/>
  <c r="F69" i="5"/>
  <c r="C1047" i="1"/>
  <c r="D68" i="5"/>
  <c r="C293" i="1"/>
  <c r="I22" i="3"/>
  <c r="D1153" i="1"/>
  <c r="F472" i="4"/>
  <c r="C466" i="1"/>
  <c r="F215" i="4"/>
  <c r="C211" i="1"/>
  <c r="E165" i="9"/>
  <c r="B165" i="9" s="1"/>
  <c r="H19" i="9"/>
  <c r="E19" i="9" s="1"/>
  <c r="B19" i="9" s="1"/>
  <c r="D141" i="6"/>
  <c r="G318" i="9" s="1"/>
  <c r="E318" i="9" s="1"/>
  <c r="F298" i="4"/>
  <c r="G1401" i="1"/>
  <c r="F311" i="4"/>
  <c r="C306" i="1"/>
  <c r="F224" i="4"/>
  <c r="C220" i="1"/>
  <c r="F7" i="4"/>
  <c r="D6" i="4"/>
  <c r="C3" i="1"/>
  <c r="F87" i="5"/>
  <c r="C1065" i="1"/>
  <c r="F344" i="4"/>
  <c r="C339" i="1"/>
  <c r="F35" i="6"/>
  <c r="H25" i="3"/>
  <c r="C1329" i="1"/>
  <c r="F245" i="5"/>
  <c r="F252" i="4"/>
  <c r="C248" i="1"/>
  <c r="E289" i="4"/>
  <c r="I17" i="3"/>
  <c r="D147" i="1"/>
  <c r="F50" i="4"/>
  <c r="C46" i="1"/>
  <c r="F139" i="4"/>
  <c r="C135" i="1"/>
  <c r="F351" i="4"/>
  <c r="D350" i="4"/>
  <c r="C346" i="1"/>
  <c r="F593" i="4"/>
  <c r="C587" i="1"/>
  <c r="B192" i="9"/>
  <c r="G1437" i="1"/>
  <c r="E528" i="4"/>
  <c r="E7" i="5"/>
  <c r="D990" i="1"/>
  <c r="F124" i="4"/>
  <c r="C120" i="1"/>
  <c r="E6" i="4"/>
  <c r="F238" i="5"/>
  <c r="D237" i="5"/>
  <c r="C1215" i="1"/>
  <c r="D176" i="5"/>
  <c r="F484" i="4"/>
  <c r="C478" i="1"/>
  <c r="F133" i="4"/>
  <c r="C129" i="1"/>
  <c r="D7" i="5"/>
  <c r="F196" i="4"/>
  <c r="C192" i="1"/>
  <c r="G316" i="9"/>
  <c r="E316" i="9" s="1"/>
  <c r="H29" i="3"/>
  <c r="C1436" i="1"/>
  <c r="F644" i="4"/>
  <c r="K1451" i="9"/>
  <c r="G314" i="9"/>
  <c r="E314" i="9" s="1"/>
  <c r="B314" i="9" s="1"/>
  <c r="I34" i="3"/>
  <c r="C1517" i="1"/>
  <c r="G313" i="9"/>
  <c r="E313" i="9" s="1"/>
  <c r="C1435" i="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175" i="5" l="1"/>
  <c r="D1152" i="1" s="1"/>
  <c r="I23" i="3"/>
  <c r="B316" i="9"/>
  <c r="E315" i="9"/>
  <c r="I10" i="3" s="1"/>
  <c r="I16" i="3"/>
  <c r="D2" i="1"/>
  <c r="E412" i="4"/>
  <c r="E290" i="4"/>
  <c r="D286" i="1" s="1"/>
  <c r="D408" i="4"/>
  <c r="C345" i="1"/>
  <c r="F350" i="4"/>
  <c r="H1329" i="1"/>
  <c r="G1329" i="1"/>
  <c r="H306" i="1"/>
  <c r="G306" i="1"/>
  <c r="H293" i="1"/>
  <c r="G293" i="1"/>
  <c r="H1183" i="1"/>
  <c r="G1183" i="1"/>
  <c r="I21" i="3"/>
  <c r="D1046" i="1"/>
  <c r="H28" i="3"/>
  <c r="H1215" i="1"/>
  <c r="G1215" i="1"/>
  <c r="H120" i="1"/>
  <c r="G120" i="1"/>
  <c r="E636" i="4"/>
  <c r="D630" i="1" s="1"/>
  <c r="D522" i="1"/>
  <c r="E635" i="4"/>
  <c r="D629" i="1" s="1"/>
  <c r="H587" i="1"/>
  <c r="G587" i="1"/>
  <c r="H248" i="1"/>
  <c r="G248" i="1"/>
  <c r="H1065" i="1"/>
  <c r="G1065" i="1"/>
  <c r="H211" i="1"/>
  <c r="G211" i="1"/>
  <c r="D407" i="4"/>
  <c r="H1096" i="1"/>
  <c r="G1096" i="1"/>
  <c r="H129" i="1"/>
  <c r="G129" i="1"/>
  <c r="E6" i="5"/>
  <c r="I20" i="3"/>
  <c r="D985" i="1"/>
  <c r="D285" i="1"/>
  <c r="E291" i="4"/>
  <c r="D287" i="1" s="1"/>
  <c r="E413" i="4"/>
  <c r="H40" i="1"/>
  <c r="G40" i="1"/>
  <c r="H637" i="1"/>
  <c r="G637" i="1"/>
  <c r="H192" i="1"/>
  <c r="G192" i="1"/>
  <c r="F141" i="6"/>
  <c r="H1436" i="1"/>
  <c r="G1436" i="1"/>
  <c r="H478" i="1"/>
  <c r="G478" i="1"/>
  <c r="F237" i="5"/>
  <c r="C1214" i="1"/>
  <c r="H23" i="3"/>
  <c r="H135" i="1"/>
  <c r="G135" i="1"/>
  <c r="H220" i="1"/>
  <c r="G220" i="1"/>
  <c r="F68" i="5"/>
  <c r="H21" i="3"/>
  <c r="C1046" i="1"/>
  <c r="H561" i="1"/>
  <c r="G561" i="1"/>
  <c r="H990" i="1"/>
  <c r="G990" i="1"/>
  <c r="H148" i="1"/>
  <c r="G148" i="1"/>
  <c r="H1524" i="1"/>
  <c r="G1524" i="1"/>
  <c r="H1383" i="1"/>
  <c r="G1383" i="1"/>
  <c r="H415" i="1"/>
  <c r="G415" i="1"/>
  <c r="H522" i="1"/>
  <c r="G522" i="1"/>
  <c r="F176" i="5"/>
  <c r="D175" i="5"/>
  <c r="C1153" i="1"/>
  <c r="H22" i="3"/>
  <c r="H46" i="1"/>
  <c r="G46" i="1"/>
  <c r="H16" i="3"/>
  <c r="C2" i="1"/>
  <c r="D412" i="4"/>
  <c r="F6" i="4"/>
  <c r="H1167" i="1"/>
  <c r="G1167" i="1"/>
  <c r="F7" i="5"/>
  <c r="D6" i="5"/>
  <c r="H20" i="3"/>
  <c r="C985" i="1"/>
  <c r="H346" i="1"/>
  <c r="G346" i="1"/>
  <c r="H339" i="1"/>
  <c r="G339" i="1"/>
  <c r="H3" i="1"/>
  <c r="G3" i="1"/>
  <c r="H466" i="1"/>
  <c r="G466" i="1"/>
  <c r="H1047" i="1"/>
  <c r="G1047" i="1"/>
  <c r="D289" i="4"/>
  <c r="D290" i="4" s="1"/>
  <c r="C147" i="1"/>
  <c r="H17" i="3"/>
  <c r="F151" i="4"/>
  <c r="G1299" i="1"/>
  <c r="H1299" i="1"/>
  <c r="I35" i="3"/>
  <c r="C1518" i="1"/>
  <c r="D635" i="4"/>
  <c r="C414" i="1"/>
  <c r="F420" i="4"/>
  <c r="H159" i="1"/>
  <c r="G159" i="1"/>
  <c r="D636" i="4"/>
  <c r="B318" i="9"/>
  <c r="E317" i="9"/>
  <c r="H1435" i="1"/>
  <c r="G1435" i="1"/>
  <c r="H9" i="3"/>
  <c r="B313" i="9"/>
  <c r="E312" i="9"/>
  <c r="H1517" i="1"/>
  <c r="G1517" i="1"/>
  <c r="F290" i="4" l="1"/>
  <c r="C286" i="1"/>
  <c r="C984" i="1"/>
  <c r="G285" i="9"/>
  <c r="E285" i="9" s="1"/>
  <c r="B285" i="9" s="1"/>
  <c r="G278" i="9"/>
  <c r="F6" i="5"/>
  <c r="F407" i="4"/>
  <c r="C402" i="1"/>
  <c r="H345" i="1"/>
  <c r="G345" i="1"/>
  <c r="F412" i="4"/>
  <c r="D414" i="4"/>
  <c r="C407" i="1"/>
  <c r="D639" i="4"/>
  <c r="F175" i="5"/>
  <c r="C1152" i="1"/>
  <c r="H1046" i="1"/>
  <c r="G1046" i="1"/>
  <c r="H1214" i="1"/>
  <c r="G1214" i="1"/>
  <c r="C403" i="1"/>
  <c r="F408" i="4"/>
  <c r="H1518" i="1"/>
  <c r="G1518" i="1"/>
  <c r="H1153" i="1"/>
  <c r="G1153" i="1"/>
  <c r="H11" i="3"/>
  <c r="I11" i="3" s="1"/>
  <c r="F636" i="4"/>
  <c r="C630" i="1"/>
  <c r="H414" i="1"/>
  <c r="G414" i="1"/>
  <c r="H147" i="1"/>
  <c r="G147" i="1"/>
  <c r="H985" i="1"/>
  <c r="G985" i="1"/>
  <c r="E640" i="4"/>
  <c r="E415" i="4"/>
  <c r="D410" i="1" s="1"/>
  <c r="D408" i="1"/>
  <c r="F635" i="4"/>
  <c r="C629" i="1"/>
  <c r="C285" i="1"/>
  <c r="D413" i="4"/>
  <c r="D291" i="4"/>
  <c r="F289" i="4"/>
  <c r="H2" i="1"/>
  <c r="G2" i="1"/>
  <c r="H278" i="9"/>
  <c r="D984" i="1"/>
  <c r="D407" i="1"/>
  <c r="E639" i="4"/>
  <c r="E414" i="4"/>
  <c r="D409" i="1" s="1"/>
  <c r="K3" i="9"/>
  <c r="I9" i="3"/>
  <c r="N3" i="9" l="1"/>
  <c r="H1152" i="1"/>
  <c r="G1152" i="1"/>
  <c r="F414" i="4"/>
  <c r="C409" i="1"/>
  <c r="H402" i="1"/>
  <c r="G402" i="1"/>
  <c r="H8" i="3"/>
  <c r="M3" i="9" s="1"/>
  <c r="H984" i="1"/>
  <c r="G984" i="1"/>
  <c r="D633" i="1"/>
  <c r="E641" i="4"/>
  <c r="C408" i="1"/>
  <c r="F413" i="4"/>
  <c r="D640" i="4"/>
  <c r="D415" i="4"/>
  <c r="C633" i="1"/>
  <c r="F639" i="4"/>
  <c r="D641" i="4"/>
  <c r="H286" i="1"/>
  <c r="G286" i="1"/>
  <c r="H629" i="1"/>
  <c r="G629" i="1"/>
  <c r="D634" i="1"/>
  <c r="E642" i="4"/>
  <c r="C287" i="1"/>
  <c r="F291" i="4"/>
  <c r="H285" i="1"/>
  <c r="G285" i="1"/>
  <c r="H630" i="1"/>
  <c r="G630" i="1"/>
  <c r="G403" i="1"/>
  <c r="H403" i="1"/>
  <c r="G407" i="1"/>
  <c r="H407" i="1"/>
  <c r="E278" i="9"/>
  <c r="D636" i="1" l="1"/>
  <c r="E646" i="4"/>
  <c r="B278" i="9"/>
  <c r="E277" i="9"/>
  <c r="I8" i="3" s="1"/>
  <c r="C410" i="1"/>
  <c r="F415" i="4"/>
  <c r="F641" i="4"/>
  <c r="C635" i="1"/>
  <c r="C634" i="1"/>
  <c r="D642" i="4"/>
  <c r="F640" i="4"/>
  <c r="G633" i="1"/>
  <c r="H633" i="1"/>
  <c r="H408" i="1"/>
  <c r="G408" i="1"/>
  <c r="H409" i="1"/>
  <c r="G409" i="1"/>
  <c r="E645" i="4"/>
  <c r="D635" i="1"/>
  <c r="H287" i="1"/>
  <c r="G287" i="1"/>
  <c r="G635" i="1" l="1"/>
  <c r="H635" i="1"/>
  <c r="D640" i="1"/>
  <c r="I19" i="3"/>
  <c r="I18" i="3"/>
  <c r="D639" i="1"/>
  <c r="F642" i="4"/>
  <c r="D646" i="4"/>
  <c r="C636" i="1"/>
  <c r="D645" i="4"/>
  <c r="H634" i="1"/>
  <c r="G634" i="1"/>
  <c r="H410" i="1"/>
  <c r="G410" i="1"/>
  <c r="H7" i="3" l="1"/>
  <c r="J3" i="9" s="1"/>
  <c r="F645" i="4"/>
  <c r="H18" i="3"/>
  <c r="C639" i="1"/>
  <c r="G276" i="9"/>
  <c r="E276" i="9" s="1"/>
  <c r="B276" i="9" s="1"/>
  <c r="F646" i="4"/>
  <c r="H19" i="3"/>
  <c r="C640" i="1"/>
  <c r="G636" i="1"/>
  <c r="H636" i="1"/>
  <c r="H640" i="1" l="1"/>
  <c r="G640" i="1"/>
  <c r="G639" i="1"/>
  <c r="H639" i="1"/>
  <c r="M272" i="9"/>
  <c r="J17" i="9"/>
  <c r="M16" i="9"/>
  <c r="I6" i="9"/>
  <c r="J7" i="9"/>
  <c r="K8" i="9"/>
  <c r="J10" i="9"/>
  <c r="K11" i="9"/>
  <c r="I13" i="9"/>
  <c r="H15" i="9"/>
  <c r="H16" i="9"/>
  <c r="L272" i="9"/>
  <c r="I17" i="9"/>
  <c r="J6" i="9"/>
  <c r="K7" i="9"/>
  <c r="K10" i="9"/>
  <c r="J13" i="9"/>
  <c r="L15" i="9"/>
  <c r="H17" i="9"/>
  <c r="I8" i="9"/>
  <c r="I11" i="9"/>
  <c r="M15" i="9"/>
  <c r="G274" i="9"/>
  <c r="G17" i="9"/>
  <c r="I7" i="9"/>
  <c r="K9" i="9"/>
  <c r="K12" i="9"/>
  <c r="G16" i="9"/>
  <c r="I5" i="9"/>
  <c r="I9" i="9"/>
  <c r="I12" i="9"/>
  <c r="L16" i="9"/>
  <c r="H274" i="9"/>
  <c r="H18" i="9"/>
  <c r="J5" i="9"/>
  <c r="K6" i="9"/>
  <c r="J9" i="9"/>
  <c r="J12" i="9"/>
  <c r="K13" i="9"/>
  <c r="G18" i="9"/>
  <c r="E18" i="9" s="1"/>
  <c r="B18" i="9" s="1"/>
  <c r="K5" i="9"/>
  <c r="J8" i="9"/>
  <c r="J11" i="9"/>
  <c r="G15" i="9"/>
  <c r="E15" i="9" l="1"/>
  <c r="E7" i="9"/>
  <c r="B7" i="9" s="1"/>
  <c r="F16" i="9"/>
  <c r="E16" i="9"/>
  <c r="E8" i="9"/>
  <c r="B8" i="9" s="1"/>
  <c r="F272" i="9"/>
  <c r="B272" i="9" s="1"/>
  <c r="E17" i="9"/>
  <c r="B17" i="9" s="1"/>
  <c r="E12" i="9"/>
  <c r="B12" i="9" s="1"/>
  <c r="E274" i="9"/>
  <c r="E10" i="9"/>
  <c r="B10" i="9" s="1"/>
  <c r="E6" i="9"/>
  <c r="B6" i="9" s="1"/>
  <c r="E9" i="9"/>
  <c r="B9" i="9" s="1"/>
  <c r="F15" i="9"/>
  <c r="E5" i="9"/>
  <c r="E11" i="9"/>
  <c r="B11" i="9" s="1"/>
  <c r="E13" i="9"/>
  <c r="B13" i="9" s="1"/>
  <c r="F20" i="9" l="1"/>
  <c r="B16" i="9"/>
  <c r="F14" i="9"/>
  <c r="E14" i="9"/>
  <c r="E20" i="9"/>
  <c r="I7" i="3" s="1"/>
  <c r="B27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<sst xmlns="http://schemas.openxmlformats.org/spreadsheetml/2006/main" count="4374" uniqueCount="3426">
  <si>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</si>
  <si>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</si>
  <si>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</si>
  <si>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</si>
  <si>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</si>
  <si>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</si>
  <si>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</si>
  <si>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</si>
  <si>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</si>
  <si>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</si>
  <si>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</si>
  <si>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</si>
  <si>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</si>
  <si>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</si>
  <si>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</si>
  <si>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</si>
  <si>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</si>
  <si>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</si>
  <si>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</si>
  <si>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</si>
  <si>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</si>
  <si>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</si>
  <si>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</si>
  <si>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</si>
  <si>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</si>
  <si>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</si>
  <si>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</si>
  <si>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</si>
  <si>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</si>
  <si>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</si>
  <si>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</si>
  <si>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</si>
  <si>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</si>
  <si>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</si>
  <si>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</si>
  <si>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</si>
  <si>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</si>
  <si>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</si>
  <si>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</si>
  <si>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</si>
  <si>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</si>
  <si>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</si>
  <si>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</si>
  <si>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</si>
  <si>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</si>
  <si>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</si>
  <si>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</si>
  <si>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</si>
  <si>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16393 - IX.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</si>
  <si>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</si>
  <si>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</si>
  <si>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</si>
  <si>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</si>
  <si>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</si>
  <si>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</si>
  <si>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</si>
  <si>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</si>
  <si>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</si>
  <si>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</si>
  <si>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</si>
  <si>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</si>
  <si>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</si>
  <si>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</si>
  <si>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</si>
  <si>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</si>
  <si>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</si>
  <si>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</si>
  <si>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</si>
  <si>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</si>
  <si>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</si>
  <si>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</si>
  <si>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</si>
  <si>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</si>
  <si>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</si>
  <si>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</si>
  <si>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</si>
  <si>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</si>
  <si>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</si>
  <si>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</si>
  <si>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</si>
  <si>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</si>
  <si>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</si>
  <si>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</si>
  <si>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</si>
  <si>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</si>
  <si>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</si>
  <si>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</si>
  <si>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</si>
  <si>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</si>
  <si>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</si>
  <si>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</si>
  <si>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</si>
  <si>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</si>
  <si>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</si>
  <si>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</si>
  <si>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</si>
  <si>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</si>
  <si>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</si>
  <si>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</si>
  <si>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</si>
  <si>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</si>
  <si>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</si>
  <si>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</si>
  <si>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</si>
  <si>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</si>
  <si>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</si>
  <si>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</si>
  <si>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</si>
  <si>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</si>
  <si>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</si>
  <si>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</si>
  <si>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</si>
  <si>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</si>
  <si>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</si>
  <si>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</si>
  <si>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</si>
  <si>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</si>
  <si>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</si>
  <si>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</si>
  <si>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</si>
  <si>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</si>
  <si>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</si>
  <si>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</si>
  <si>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</si>
  <si>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</si>
  <si>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</si>
  <si>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</si>
  <si>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</si>
  <si>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</si>
  <si>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</si>
  <si>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</si>
  <si>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</si>
  <si>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</si>
  <si>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</si>
  <si>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</si>
  <si>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</si>
  <si>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</si>
  <si>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</si>
  <si>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</si>
  <si>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</si>
  <si>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</si>
  <si>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</si>
  <si>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</si>
  <si>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</si>
  <si>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</si>
  <si>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</si>
  <si>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</si>
  <si>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</si>
  <si>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</si>
  <si>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</si>
  <si>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</si>
  <si>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</si>
  <si>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</si>
  <si>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</si>
  <si>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</si>
  <si>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</si>
  <si>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</si>
  <si>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</si>
  <si>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</si>
  <si>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</si>
  <si>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</si>
  <si>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</si>
  <si>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</si>
  <si>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</si>
  <si>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</si>
  <si>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</si>
  <si>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</si>
  <si>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</si>
  <si>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</si>
  <si>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</si>
  <si>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</si>
  <si>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</si>
  <si>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</si>
  <si>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</si>
  <si>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</si>
  <si>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</si>
  <si>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</si>
  <si>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</si>
  <si>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</si>
  <si>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</si>
  <si>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</si>
  <si>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</si>
  <si>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</si>
  <si>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</si>
  <si>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</si>
  <si>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</si>
  <si>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</si>
  <si>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</si>
  <si>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</si>
  <si>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</si>
  <si>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</si>
  <si>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</si>
  <si>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</si>
  <si>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</si>
  <si>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</si>
  <si>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</si>
  <si>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</si>
  <si>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</si>
  <si>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</si>
  <si>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</si>
  <si>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</si>
  <si>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</si>
  <si>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</si>
  <si>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</si>
  <si>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</si>
  <si>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</si>
  <si>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</si>
  <si>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</si>
  <si>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</si>
  <si>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</si>
  <si>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</si>
  <si>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</si>
  <si>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</si>
  <si>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</si>
  <si>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</si>
  <si>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</si>
  <si>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</si>
  <si>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</si>
  <si>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</si>
  <si>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</si>
  <si>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</si>
  <si>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</si>
  <si>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</si>
  <si>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</si>
  <si>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</si>
  <si>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</si>
  <si>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</si>
  <si>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</si>
  <si>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</si>
  <si>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</si>
  <si>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</si>
  <si>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</si>
  <si>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</si>
  <si>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</si>
  <si>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</si>
  <si>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</si>
  <si>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</si>
  <si>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</si>
  <si>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</si>
  <si>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</si>
  <si>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</si>
  <si>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</si>
  <si>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</si>
  <si>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</si>
  <si>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</si>
  <si>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</si>
  <si>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</si>
  <si>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</si>
  <si>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</si>
  <si>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</si>
  <si>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</si>
  <si>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</si>
  <si>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</si>
  <si>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</si>
  <si>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</si>
  <si>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</si>
  <si>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</si>
  <si>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</si>
  <si>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</si>
  <si>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</si>
  <si>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</si>
  <si>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</si>
  <si>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</si>
  <si>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</si>
  <si>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</si>
  <si>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</si>
  <si>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</si>
  <si>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</si>
  <si>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</si>
  <si>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</si>
  <si>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</si>
  <si>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</si>
  <si>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</si>
  <si>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</si>
  <si>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</si>
  <si>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</si>
  <si>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</si>
  <si>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</si>
  <si>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</si>
  <si>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</si>
  <si>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</si>
  <si>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</si>
  <si>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</si>
  <si>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</si>
  <si>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</si>
  <si>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</si>
  <si>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</si>
  <si>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</si>
  <si>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</si>
  <si>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</si>
  <si>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</si>
  <si>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</si>
  <si>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</si>
  <si>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</si>
  <si>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</si>
  <si>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</si>
  <si>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</si>
  <si>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</si>
  <si>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</si>
  <si>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</si>
  <si>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</si>
  <si>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</si>
  <si>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</si>
  <si>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</si>
  <si>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</si>
  <si>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</si>
  <si>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</si>
  <si>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</si>
  <si>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</si>
  <si>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</si>
  <si>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</si>
  <si>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</si>
  <si>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</si>
  <si>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</si>
  <si>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</si>
  <si>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</si>
  <si>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</si>
  <si>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</si>
  <si>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</si>
  <si>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</si>
  <si>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</si>
  <si>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</si>
  <si>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</si>
  <si>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</si>
  <si>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</si>
  <si>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</si>
  <si>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</si>
  <si>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</si>
  <si>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</si>
  <si>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</si>
  <si>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</si>
  <si>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</si>
  <si>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</si>
  <si>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</si>
  <si>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</si>
  <si>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</si>
  <si>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</si>
  <si>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</si>
  <si>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</si>
  <si>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</si>
  <si>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</si>
  <si>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</si>
  <si>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</si>
  <si>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</si>
  <si>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</si>
  <si>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</si>
  <si>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</si>
  <si>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</si>
  <si>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</si>
  <si>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</si>
  <si>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</si>
  <si>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</si>
  <si>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</si>
  <si>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</si>
  <si>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</si>
  <si>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</si>
  <si>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</si>
  <si>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</si>
  <si>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</si>
  <si>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</si>
  <si>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</si>
  <si>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</si>
  <si>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</si>
  <si>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</si>
  <si>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</si>
  <si>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</si>
  <si>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</si>
  <si>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</si>
  <si>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</si>
  <si>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</si>
  <si>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</si>
  <si>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</si>
  <si>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</si>
  <si>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</si>
  <si>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</si>
  <si>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</si>
  <si>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</si>
  <si>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</si>
  <si>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</si>
  <si>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</si>
  <si>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</si>
  <si>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</si>
  <si>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</si>
  <si>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</si>
  <si>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</si>
  <si>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</si>
  <si>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</si>
  <si>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</si>
  <si>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</si>
  <si>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</si>
  <si>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</si>
  <si>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</si>
  <si>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</si>
  <si>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</si>
  <si>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</si>
  <si>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</si>
  <si>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</si>
  <si>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</si>
  <si>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</si>
  <si>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</si>
  <si>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</si>
  <si>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</si>
  <si>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</si>
  <si>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</si>
  <si>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</si>
  <si>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</si>
  <si>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</si>
  <si>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</si>
  <si>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</si>
  <si>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</si>
  <si>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</si>
  <si>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</si>
  <si>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</si>
  <si>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</si>
  <si>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</si>
  <si>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</si>
  <si>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</si>
  <si>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</si>
  <si>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</si>
  <si>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</si>
  <si>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</si>
  <si>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</si>
  <si>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</si>
  <si>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</si>
  <si>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</si>
  <si>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</si>
  <si>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</si>
  <si>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</si>
  <si>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</si>
  <si>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</si>
  <si>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</si>
  <si>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</si>
  <si>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</si>
  <si>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</si>
  <si>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</si>
  <si>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</si>
  <si>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</si>
  <si>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</si>
  <si>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</si>
  <si>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</si>
  <si>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</si>
  <si>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</si>
  <si>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</si>
  <si>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</si>
  <si>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</si>
  <si>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</si>
  <si>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</si>
  <si>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</si>
  <si>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</si>
  <si>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</si>
  <si>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</si>
  <si>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</si>
  <si>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</si>
  <si>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</si>
  <si>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</si>
  <si>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</si>
  <si>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</si>
  <si>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</si>
  <si>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</si>
  <si>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</si>
  <si>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</si>
  <si>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</si>
  <si>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</si>
  <si>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</si>
  <si>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</si>
  <si>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</si>
  <si>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</si>
  <si>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</si>
  <si>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</si>
  <si>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</si>
  <si>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</si>
  <si>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</si>
  <si>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</si>
  <si>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</si>
  <si>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</si>
  <si>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</si>
  <si>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</si>
  <si>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</si>
  <si>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</si>
  <si>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</si>
  <si>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</si>
  <si>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</si>
  <si>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</si>
  <si>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</si>
  <si>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</si>
  <si>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</si>
  <si>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</si>
  <si>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</si>
  <si>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</si>
  <si>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</si>
  <si>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</si>
  <si>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</si>
  <si>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</si>
  <si>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</si>
  <si>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</si>
  <si>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</si>
  <si>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</si>
  <si>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</si>
  <si>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</si>
  <si>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</si>
  <si>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</si>
  <si>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</si>
  <si>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</si>
  <si>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</si>
  <si>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</si>
  <si>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</si>
  <si>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</si>
  <si>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</si>
  <si>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</si>
  <si>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</si>
  <si>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</si>
  <si>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</si>
  <si>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</si>
  <si>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</si>
  <si>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</si>
  <si>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</si>
  <si>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</si>
  <si>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</si>
  <si>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</si>
  <si>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</si>
  <si>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</si>
  <si>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</si>
  <si>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</si>
  <si>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</si>
  <si>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</si>
  <si>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</si>
  <si>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</si>
  <si>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</si>
  <si>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</si>
  <si>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</si>
  <si>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</si>
  <si>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</si>
  <si>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</si>
  <si>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</si>
  <si>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</si>
  <si>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</si>
  <si>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</si>
  <si>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</si>
  <si>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</si>
  <si>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</si>
  <si>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</si>
  <si>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</si>
  <si>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</si>
  <si>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</si>
  <si>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</si>
  <si>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</si>
  <si>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</si>
  <si>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</si>
  <si>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</si>
  <si>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</si>
  <si>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</si>
  <si>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</si>
  <si>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</si>
  <si>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</si>
  <si>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</si>
  <si>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</si>
  <si>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</si>
  <si>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</si>
  <si>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</si>
  <si>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</si>
  <si>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</si>
  <si>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</si>
  <si>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</si>
  <si>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</si>
  <si>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</si>
  <si>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</si>
  <si>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</si>
  <si>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</si>
  <si>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</si>
  <si>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</si>
  <si>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</si>
  <si>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</si>
  <si>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</si>
  <si>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</si>
  <si>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</si>
  <si>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</si>
  <si>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</si>
  <si>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</si>
  <si>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</si>
  <si>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</si>
  <si>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</si>
  <si>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</si>
  <si>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</si>
  <si>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</si>
  <si>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</si>
  <si>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</si>
  <si>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</si>
  <si>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</si>
  <si>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</si>
  <si>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</si>
  <si>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</si>
  <si>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</si>
  <si>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</si>
  <si>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</si>
  <si>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</si>
  <si>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</si>
  <si>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</si>
  <si>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</si>
  <si>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</si>
  <si>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</si>
  <si>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</si>
  <si>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</si>
  <si>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</si>
  <si>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</si>
  <si>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</si>
  <si>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</si>
  <si>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</si>
  <si>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</si>
  <si>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</si>
  <si>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</si>
  <si>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</si>
  <si>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</si>
  <si>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</si>
  <si>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</si>
  <si>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</si>
  <si>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</si>
  <si>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</si>
  <si>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</si>
  <si>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</si>
  <si>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</si>
  <si>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</si>
  <si>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</si>
  <si>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</si>
  <si>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</si>
  <si>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</si>
  <si>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</si>
  <si>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</si>
  <si>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</si>
  <si>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</si>
  <si>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</si>
  <si>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</si>
  <si>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</si>
  <si>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</si>
  <si>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</si>
  <si>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</si>
  <si>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</si>
  <si>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</si>
  <si>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</si>
  <si>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</si>
  <si>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</si>
  <si>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</si>
  <si>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</si>
  <si>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</si>
  <si>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</si>
  <si>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</si>
  <si>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</si>
  <si>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</si>
  <si>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</si>
  <si>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</si>
  <si>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</si>
  <si>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</si>
  <si>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</si>
  <si>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</si>
  <si>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</si>
  <si>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</si>
  <si>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</si>
  <si>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</si>
  <si>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</si>
  <si>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</si>
  <si>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</si>
  <si>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</si>
  <si>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</si>
  <si>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</si>
  <si>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</si>
  <si>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</si>
  <si>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</si>
  <si>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</si>
  <si>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</si>
  <si>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</si>
  <si>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</si>
  <si>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</si>
  <si>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</si>
  <si>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</si>
  <si>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</si>
  <si>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</si>
  <si>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</si>
  <si>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</si>
  <si>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</si>
  <si>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</si>
  <si>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</si>
  <si>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</si>
  <si>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</si>
  <si>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</si>
  <si>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</si>
  <si>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</si>
  <si>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</si>
  <si>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</si>
  <si>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</si>
  <si>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</si>
  <si>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</si>
  <si>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</si>
  <si>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</si>
  <si>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</si>
  <si>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</si>
  <si>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</si>
  <si>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</si>
  <si>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</si>
  <si>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</si>
  <si>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</si>
  <si>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</si>
  <si>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</si>
  <si>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</si>
  <si>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</si>
  <si>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</si>
  <si>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</si>
  <si>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</si>
  <si>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</si>
  <si>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</si>
  <si>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</si>
  <si>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</si>
  <si>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</si>
  <si>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</si>
  <si>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</si>
  <si>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</si>
  <si>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</si>
  <si>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</si>
  <si>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</si>
  <si>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</si>
  <si>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</si>
  <si>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</si>
  <si>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</si>
  <si>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</si>
  <si>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</si>
  <si>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</si>
  <si>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</si>
  <si>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</si>
  <si>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</si>
  <si>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</si>
  <si>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</si>
  <si>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</si>
  <si>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</si>
  <si>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</si>
  <si>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</si>
  <si>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</si>
  <si>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</si>
  <si>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</si>
  <si>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</si>
  <si>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</si>
  <si>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</si>
  <si>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</si>
  <si>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</si>
  <si>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</si>
  <si>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</si>
  <si>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</si>
  <si>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</si>
  <si>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</si>
  <si>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</si>
  <si>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</si>
  <si>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</si>
  <si>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</si>
  <si>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</si>
  <si>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</si>
  <si>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</si>
  <si>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</si>
  <si>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</si>
  <si>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</si>
  <si>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</si>
  <si>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</si>
  <si>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</si>
  <si>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</si>
  <si>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</si>
  <si>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</si>
  <si>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</si>
  <si>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</si>
  <si>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</si>
  <si>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</si>
  <si>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</si>
  <si>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</si>
  <si>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</si>
  <si>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</si>
  <si>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</si>
  <si>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</si>
  <si>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</si>
  <si>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</si>
  <si>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</si>
  <si>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</si>
  <si>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</si>
  <si>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</si>
  <si>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</si>
  <si>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</si>
  <si>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</si>
  <si>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</si>
  <si>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</si>
  <si>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</si>
  <si>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</si>
  <si>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</si>
  <si>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</si>
  <si>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</si>
  <si>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</si>
  <si>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</si>
  <si>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</si>
  <si>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</si>
  <si>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</si>
  <si>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</si>
  <si>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</si>
  <si>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</si>
  <si>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</si>
  <si>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</si>
  <si>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</si>
  <si>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</si>
  <si>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</si>
  <si>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</si>
  <si>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</si>
  <si>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</si>
  <si>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</si>
  <si>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</si>
  <si>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</si>
  <si>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</si>
  <si>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</si>
  <si>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</si>
  <si>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</si>
  <si>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</si>
  <si>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</si>
  <si>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</si>
  <si>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</si>
  <si>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</si>
  <si>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</si>
  <si>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</si>
  <si>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</si>
  <si>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</si>
  <si>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</si>
  <si>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</si>
  <si>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</si>
  <si>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</si>
  <si>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</si>
  <si>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</si>
  <si>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</si>
  <si>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</si>
  <si>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</si>
  <si>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</si>
  <si>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</si>
  <si>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</si>
  <si>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</si>
  <si>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</si>
  <si>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</si>
  <si>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</si>
  <si>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</si>
  <si>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</si>
  <si>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</si>
  <si>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</si>
  <si>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</si>
  <si>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</si>
  <si>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</si>
  <si>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</si>
  <si>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</si>
  <si>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</si>
  <si>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</si>
  <si>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</si>
  <si>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</si>
  <si>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</si>
  <si>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</si>
  <si>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</si>
  <si>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</si>
  <si>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</si>
  <si>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</si>
  <si>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</si>
  <si>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</si>
  <si>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</si>
  <si>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</si>
  <si>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</si>
  <si>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</si>
  <si>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</si>
  <si>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</si>
  <si>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</si>
  <si>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</si>
  <si>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</si>
  <si>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</si>
  <si>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</si>
  <si>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</si>
  <si>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</si>
  <si>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</si>
  <si>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</si>
  <si>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</si>
  <si>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</si>
  <si>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</si>
  <si>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</si>
  <si>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</si>
  <si>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</si>
  <si>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</si>
  <si>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</si>
  <si>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</si>
  <si>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</si>
  <si>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</si>
  <si>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</si>
  <si>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</si>
  <si>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</si>
  <si>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</si>
  <si>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</si>
  <si>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</si>
  <si>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</si>
  <si>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</si>
  <si>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</si>
  <si>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</si>
  <si>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</si>
  <si>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</si>
  <si>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</si>
  <si>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</si>
  <si>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</si>
  <si>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</si>
  <si>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</si>
  <si>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</si>
  <si>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</si>
  <si>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</si>
  <si>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</si>
  <si>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</si>
  <si>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</si>
  <si>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</si>
  <si>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</si>
  <si>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</si>
  <si>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</si>
  <si>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</si>
  <si>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</si>
  <si>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</si>
  <si>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</si>
  <si>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</si>
  <si>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</si>
  <si>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</si>
  <si>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</si>
  <si>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</si>
  <si>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</si>
  <si>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</si>
  <si>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</si>
  <si>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</si>
  <si>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</si>
  <si>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</si>
  <si>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</si>
  <si>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</si>
  <si>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</si>
  <si>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</si>
  <si>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</si>
  <si>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</si>
  <si>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</si>
  <si>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</si>
  <si>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</si>
  <si>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</si>
  <si>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</si>
  <si>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</si>
  <si>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</si>
  <si>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</si>
  <si>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</si>
  <si>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</si>
  <si>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</si>
  <si>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</si>
  <si>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</si>
  <si>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</si>
  <si>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</si>
  <si>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</si>
  <si>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</si>
  <si>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</si>
  <si>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</si>
  <si>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</si>
  <si>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</si>
  <si>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</si>
  <si>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</si>
  <si>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</si>
  <si>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</si>
  <si>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</si>
  <si>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</si>
  <si>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</si>
  <si>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</si>
  <si>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</si>
  <si>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</si>
  <si>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</si>
  <si>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</si>
  <si>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</si>
  <si>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</si>
  <si>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</si>
  <si>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</si>
  <si>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</si>
  <si>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</si>
  <si>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</si>
  <si>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</si>
  <si>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</si>
  <si>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</si>
  <si>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</si>
  <si>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</si>
  <si>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</si>
  <si>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</si>
  <si>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</si>
  <si>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</si>
  <si>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</si>
  <si>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</si>
  <si>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</si>
  <si>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</si>
  <si>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</si>
  <si>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</si>
  <si>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</si>
  <si>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</si>
  <si>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</si>
  <si>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</si>
  <si>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</si>
  <si>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</si>
  <si>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</si>
  <si>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</si>
  <si>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</si>
  <si>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</si>
  <si>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</si>
  <si>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</si>
  <si>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</si>
  <si>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</si>
  <si>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</si>
  <si>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</si>
  <si>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</si>
  <si>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</si>
  <si>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</si>
  <si>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</si>
  <si>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</si>
  <si>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</si>
  <si>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</si>
  <si>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</si>
  <si>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</si>
  <si>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</si>
  <si>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</si>
  <si>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</si>
  <si>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</si>
  <si>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</si>
  <si>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</si>
  <si>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</si>
  <si>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</si>
  <si>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</si>
  <si>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</si>
  <si>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</si>
  <si>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</si>
  <si>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</si>
  <si>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</si>
  <si>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</si>
  <si>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</si>
  <si>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</si>
  <si>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</si>
  <si>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</si>
  <si>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</si>
  <si>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</si>
  <si>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</si>
  <si>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</si>
  <si>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</si>
  <si>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</si>
  <si>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</si>
  <si>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</si>
  <si>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</si>
  <si>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</si>
  <si>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</si>
  <si>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</si>
  <si>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</si>
  <si>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</si>
  <si>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</si>
  <si>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</si>
  <si>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</si>
  <si>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</si>
  <si>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</si>
  <si>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</si>
  <si>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</si>
  <si>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</si>
  <si>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</si>
  <si>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</si>
  <si>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</si>
  <si>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</si>
  <si>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</si>
  <si>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</si>
  <si>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</si>
  <si>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</si>
  <si>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</si>
  <si>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</si>
  <si>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</si>
  <si>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</si>
  <si>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</si>
  <si>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</si>
  <si>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</si>
  <si>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</si>
  <si>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</si>
  <si>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</si>
  <si>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</si>
  <si>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</si>
  <si>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</si>
  <si>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</si>
  <si>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</si>
  <si>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</si>
  <si>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</si>
  <si>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</si>
  <si>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</si>
  <si>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</si>
  <si>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</si>
  <si>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</si>
  <si>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</si>
  <si>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</si>
  <si>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</si>
  <si>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</si>
  <si>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</si>
  <si>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</si>
  <si>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</si>
  <si>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</si>
  <si>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</si>
  <si>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</si>
  <si>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</si>
  <si>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</si>
  <si>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</si>
  <si>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</si>
  <si>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</si>
  <si>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</si>
  <si>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</si>
  <si>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</si>
  <si>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</si>
  <si>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</si>
  <si>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</si>
  <si>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</si>
  <si>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</si>
  <si>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</si>
  <si>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</si>
  <si>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</si>
  <si>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</si>
  <si>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</si>
  <si>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</si>
  <si>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</si>
  <si>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</si>
  <si>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</si>
  <si>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</si>
  <si>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</si>
  <si>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</si>
  <si>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</si>
  <si>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</si>
  <si>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</si>
  <si>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</si>
  <si>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</si>
  <si>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</si>
  <si>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</si>
  <si>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</si>
  <si>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</si>
  <si>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</si>
  <si>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</si>
  <si>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</si>
  <si>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</si>
  <si>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</si>
  <si>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</si>
  <si>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</si>
  <si>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</si>
  <si>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</si>
  <si>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</si>
  <si>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</si>
  <si>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</si>
  <si>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</si>
  <si>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</si>
  <si>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</si>
  <si>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</si>
  <si>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</si>
  <si>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</si>
  <si>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</si>
  <si>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</si>
  <si>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</si>
  <si>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</si>
  <si>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</si>
  <si>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</si>
  <si>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</si>
  <si>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</si>
  <si>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</si>
  <si>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</si>
  <si>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</si>
  <si>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</si>
  <si>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</si>
  <si>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</si>
  <si>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</si>
  <si>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</si>
  <si>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</si>
  <si>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</si>
  <si>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</si>
  <si>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</si>
  <si>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</si>
  <si>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</si>
  <si>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</si>
  <si>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</si>
  <si>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</si>
  <si>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</si>
  <si>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</si>
  <si>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</si>
  <si>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</si>
  <si>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</si>
  <si>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</si>
  <si>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</si>
  <si>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</si>
  <si>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</si>
  <si>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</si>
  <si>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</si>
  <si>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</si>
  <si>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</si>
  <si>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</si>
  <si>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</si>
  <si>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</si>
  <si>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</si>
  <si>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</si>
  <si>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</si>
  <si>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</si>
  <si>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</si>
  <si>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</si>
  <si>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</si>
  <si>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</si>
  <si>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</si>
  <si>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</si>
  <si>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</si>
  <si>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</si>
  <si>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</si>
  <si>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</si>
  <si>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</si>
  <si>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</si>
  <si>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</si>
  <si>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</si>
  <si>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</si>
  <si>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</si>
  <si>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</si>
  <si>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</si>
  <si>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</si>
  <si>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</si>
  <si>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</si>
  <si>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</si>
  <si>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</si>
  <si>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</si>
  <si>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</si>
  <si>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</si>
  <si>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</si>
  <si>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</si>
  <si>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</si>
  <si>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</si>
  <si>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</si>
  <si>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</si>
  <si>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</si>
  <si>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</si>
  <si>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</si>
  <si>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</si>
  <si>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</si>
  <si>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</si>
  <si>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</si>
  <si>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</si>
  <si>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</si>
  <si>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</si>
  <si>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</si>
  <si>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</si>
  <si>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</si>
  <si>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</si>
  <si>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</si>
  <si>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</si>
  <si>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</si>
  <si>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</si>
  <si>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</si>
  <si>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</si>
  <si>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</si>
  <si>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</si>
  <si>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</si>
  <si>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</si>
  <si>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</si>
  <si>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</si>
  <si>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</si>
  <si>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</si>
  <si>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</si>
  <si>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</si>
  <si>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</si>
  <si>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</si>
  <si>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</si>
  <si>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</si>
  <si>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</si>
  <si>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</si>
  <si>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</si>
  <si>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</si>
  <si>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</si>
  <si>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</si>
  <si>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</si>
  <si>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</si>
  <si>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</si>
  <si>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</si>
  <si>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</si>
  <si>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</si>
  <si>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</si>
  <si>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</si>
  <si>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</si>
  <si>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</si>
  <si>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</si>
  <si>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</si>
  <si>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</si>
  <si>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</si>
  <si>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</si>
  <si>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</si>
  <si>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</si>
  <si>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</si>
  <si>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</si>
  <si>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</si>
  <si>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</si>
  <si>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</si>
  <si>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</si>
  <si>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</si>
  <si>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</si>
  <si>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</si>
  <si>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</si>
  <si>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</si>
  <si>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</si>
  <si>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</si>
  <si>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</si>
  <si>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</si>
  <si>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</si>
  <si>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</si>
  <si>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</si>
  <si>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</si>
  <si>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</si>
  <si>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</si>
  <si>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</si>
  <si>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</si>
  <si>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</si>
  <si>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</si>
  <si>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</si>
  <si>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</si>
  <si>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</si>
  <si>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</si>
  <si>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</si>
  <si>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</si>
  <si>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</si>
  <si>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</si>
  <si>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</si>
  <si>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</si>
  <si>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</si>
  <si>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</si>
  <si>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</si>
  <si>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</si>
  <si>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</si>
  <si>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</si>
  <si>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</si>
  <si>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</si>
  <si>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</si>
  <si>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</si>
  <si>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</si>
  <si>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</si>
  <si>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</si>
  <si>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</si>
  <si>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</si>
  <si>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</si>
  <si>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</si>
  <si>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</si>
  <si>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</si>
  <si>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</si>
  <si>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</si>
  <si>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</si>
  <si>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</si>
  <si>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</si>
  <si>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</si>
  <si>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</si>
  <si>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</si>
  <si>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</si>
  <si>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</si>
  <si>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</si>
  <si>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</si>
  <si>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</si>
  <si>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</si>
  <si>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</si>
  <si>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</si>
  <si>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</si>
  <si>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</si>
  <si>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</si>
  <si>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</si>
  <si>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</si>
  <si>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</si>
  <si>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</si>
  <si>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</si>
  <si>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</si>
  <si>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</si>
  <si>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</si>
  <si>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</si>
  <si>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</si>
  <si>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</si>
  <si>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</si>
  <si>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</si>
  <si>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</si>
  <si>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</si>
  <si>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</si>
  <si>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</si>
  <si>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</si>
  <si>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</si>
  <si>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</si>
  <si>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</si>
  <si>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</si>
  <si>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</si>
  <si>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</si>
  <si>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</si>
  <si>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</si>
  <si>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</si>
  <si>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</si>
  <si>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</si>
  <si>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</si>
  <si>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</si>
  <si>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</si>
  <si>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</si>
  <si>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</si>
  <si>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</si>
  <si>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</si>
  <si>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</si>
  <si>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</si>
  <si>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</si>
  <si>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</si>
  <si>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</si>
  <si>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</si>
  <si>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</si>
  <si>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</si>
  <si>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</si>
  <si>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</si>
  <si>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</si>
  <si>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</si>
  <si>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</si>
  <si>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</si>
  <si>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</si>
  <si>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</si>
  <si>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</si>
  <si>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</si>
  <si>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</si>
  <si>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</si>
  <si>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</si>
  <si>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</si>
  <si>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</si>
  <si>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</si>
  <si>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</si>
  <si>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</si>
  <si>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</si>
  <si>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</si>
  <si>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</si>
  <si>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</si>
  <si>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</si>
  <si>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</si>
  <si>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</si>
  <si>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</si>
  <si>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</si>
  <si>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</si>
  <si>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</si>
  <si>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</si>
  <si>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</si>
  <si>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</si>
  <si>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</si>
  <si>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</si>
  <si>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</si>
  <si>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</si>
  <si>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</si>
  <si>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</si>
  <si>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</si>
  <si>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</si>
  <si>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</si>
  <si>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</si>
  <si>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</si>
  <si>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</si>
  <si>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</si>
  <si>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</si>
  <si>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</si>
  <si>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</si>
  <si>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</si>
  <si>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</si>
  <si>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</si>
  <si>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</si>
  <si>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</si>
  <si>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</si>
  <si>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</si>
  <si>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</si>
  <si>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</si>
  <si>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</si>
  <si>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</si>
  <si>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</si>
  <si>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</si>
  <si>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</si>
  <si>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</si>
  <si>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</si>
  <si>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</si>
  <si>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</si>
  <si>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</si>
  <si>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</si>
  <si>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</si>
  <si>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</si>
  <si>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</si>
  <si>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</si>
  <si>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</si>
  <si>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</si>
  <si>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</si>
  <si>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</si>
  <si>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</si>
  <si>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</si>
  <si>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</si>
  <si>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</si>
  <si>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</si>
  <si>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</si>
  <si>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</si>
  <si>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</si>
  <si>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</si>
  <si>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</si>
  <si>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</si>
  <si>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</si>
  <si>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</si>
  <si>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</si>
  <si>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</si>
  <si>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</si>
  <si>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</si>
  <si>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</si>
  <si>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</si>
  <si>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</si>
  <si>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</si>
  <si>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</si>
  <si>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</si>
  <si>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</si>
  <si>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</si>
  <si>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</si>
  <si>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</si>
  <si>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</si>
  <si>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</si>
  <si>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</si>
  <si>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</si>
  <si>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</si>
  <si>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</si>
  <si>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</si>
  <si>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</si>
  <si>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</si>
  <si>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</si>
  <si>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</si>
  <si>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</si>
  <si>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</si>
  <si>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</si>
  <si>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</si>
  <si>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</si>
  <si>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</si>
  <si>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</si>
  <si>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</si>
  <si>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</si>
  <si>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</si>
  <si>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</si>
  <si>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</si>
  <si>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</si>
  <si>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</si>
  <si>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</si>
  <si>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</si>
  <si>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</si>
  <si>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</si>
  <si>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</si>
  <si>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</si>
  <si>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</si>
  <si>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</si>
  <si>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</si>
  <si>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</si>
  <si>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</si>
  <si>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</si>
  <si>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</si>
  <si>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</si>
  <si>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</si>
  <si>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</si>
  <si>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</si>
  <si>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</si>
  <si>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</si>
  <si>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</si>
  <si>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</si>
  <si>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</si>
  <si>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</si>
  <si>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</si>
  <si>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</si>
  <si>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</si>
  <si>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</si>
  <si>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</si>
  <si>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</si>
  <si>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</si>
  <si>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</si>
  <si>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</si>
  <si>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</si>
  <si>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</si>
  <si>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</si>
  <si>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</si>
  <si>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</si>
  <si>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</si>
  <si>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</si>
  <si>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</si>
  <si>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</si>
  <si>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</si>
  <si>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</si>
  <si>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</si>
  <si>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</si>
  <si>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</si>
  <si>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</si>
  <si>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</si>
  <si>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</si>
  <si>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</si>
  <si>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</si>
  <si>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</si>
  <si>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</si>
  <si>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</si>
  <si>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</si>
  <si>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</si>
  <si>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</si>
  <si>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</si>
  <si>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</si>
  <si>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</si>
  <si>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</si>
  <si>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</si>
  <si>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</si>
  <si>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</si>
  <si>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</si>
  <si>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</si>
  <si>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</si>
  <si>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</si>
  <si>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</si>
  <si>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</si>
  <si>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</si>
  <si>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</si>
  <si>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</si>
  <si>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</si>
  <si>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</si>
  <si>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</si>
  <si>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</si>
  <si>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</si>
  <si>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</si>
  <si>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</si>
  <si>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</si>
  <si>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</si>
  <si>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</si>
  <si>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</si>
  <si>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</si>
  <si>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</si>
  <si>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</si>
  <si>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</si>
  <si>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</si>
  <si>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</si>
  <si>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</si>
  <si>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</si>
  <si>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</si>
  <si>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</si>
  <si>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</si>
  <si>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</si>
  <si>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</si>
  <si>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</si>
  <si>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</si>
  <si>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</si>
  <si>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</si>
  <si>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</si>
  <si>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</si>
  <si>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</si>
  <si>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</si>
  <si>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</si>
  <si>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</si>
  <si>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</si>
  <si>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</si>
  <si>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</si>
  <si>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</si>
  <si>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</si>
  <si>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</si>
  <si>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</si>
  <si>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</si>
  <si>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</si>
  <si>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</si>
  <si>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</si>
  <si>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</si>
  <si>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</si>
  <si>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</si>
  <si>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</si>
  <si>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</si>
  <si>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</si>
  <si>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</si>
  <si>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</si>
  <si>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</si>
  <si>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</si>
  <si>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</si>
  <si>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</si>
  <si>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</si>
  <si>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</si>
  <si>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</si>
  <si>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</si>
  <si>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</si>
  <si>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</si>
  <si>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</si>
  <si>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</si>
  <si>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</si>
  <si>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</si>
  <si>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</si>
  <si>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</si>
  <si>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</si>
  <si>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</si>
  <si>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</si>
  <si>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</si>
  <si>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</si>
  <si>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</si>
  <si>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</si>
  <si>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</si>
  <si>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</si>
  <si>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</si>
  <si>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</si>
  <si>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</si>
  <si>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</si>
  <si>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</si>
  <si>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</si>
  <si>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</si>
  <si>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</si>
  <si>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</si>
  <si>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</si>
  <si>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</si>
  <si>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</si>
  <si>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</si>
  <si>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</si>
  <si>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</si>
  <si>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</si>
  <si>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</si>
  <si>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</si>
  <si>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</si>
  <si>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</si>
  <si>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</si>
  <si>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</si>
  <si>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</si>
  <si>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</si>
  <si>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</si>
  <si>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</si>
  <si>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</si>
  <si>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</si>
  <si>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</si>
  <si>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</si>
  <si>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</si>
  <si>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</si>
  <si>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</si>
  <si>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</si>
  <si>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</si>
  <si>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</si>
  <si>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</si>
  <si>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</si>
  <si>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</si>
  <si>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</si>
  <si>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</si>
  <si>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</si>
  <si>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</si>
  <si>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</si>
  <si>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</si>
  <si>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</si>
  <si>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</si>
  <si>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</si>
  <si>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</si>
  <si>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</si>
  <si>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</si>
  <si>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</si>
  <si>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</si>
  <si>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</si>
  <si>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</si>
  <si>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</si>
  <si>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</si>
  <si>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</si>
  <si>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</si>
  <si>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</si>
  <si>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</si>
  <si>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</si>
  <si>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</si>
  <si>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</si>
  <si>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</si>
  <si>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</si>
  <si>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</si>
  <si>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</si>
  <si>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</si>
  <si>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</si>
  <si>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</si>
  <si>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</si>
  <si>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</si>
  <si>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</si>
  <si>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</si>
  <si>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</si>
  <si>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</si>
  <si>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</si>
  <si>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</si>
  <si>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</si>
  <si>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</si>
  <si>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</si>
  <si>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</si>
  <si>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</si>
  <si>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</si>
  <si>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</si>
  <si>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</si>
  <si>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</si>
  <si>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</si>
  <si>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</si>
  <si>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</si>
  <si>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</si>
  <si>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</si>
  <si>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</si>
  <si>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</si>
  <si>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</si>
  <si>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</si>
  <si>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</si>
  <si>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</si>
  <si>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</si>
  <si>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</si>
  <si>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</si>
  <si>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</si>
  <si>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</si>
  <si>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</si>
  <si>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</si>
  <si>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</si>
  <si>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</si>
  <si>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</si>
  <si>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</si>
  <si>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</si>
  <si>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</si>
  <si>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</si>
  <si>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</si>
  <si>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</si>
  <si>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</si>
  <si>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</si>
  <si>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</si>
  <si>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</si>
  <si>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</si>
  <si>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</si>
  <si>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</si>
  <si>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</si>
  <si>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</si>
  <si>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</si>
  <si>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</si>
  <si>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</si>
  <si>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</si>
  <si>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</si>
  <si>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</si>
  <si>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</si>
  <si>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</si>
  <si>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</si>
  <si>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</si>
  <si>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</si>
  <si>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</si>
  <si>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</si>
  <si>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</si>
  <si>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</si>
  <si>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</si>
  <si>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</si>
  <si>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</si>
  <si>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</si>
  <si>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</si>
  <si>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</si>
  <si>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</si>
  <si>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</si>
  <si>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</si>
  <si>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</si>
  <si>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</si>
  <si>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</si>
  <si>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</si>
  <si>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</si>
  <si>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</si>
  <si>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</si>
  <si>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</si>
  <si>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</si>
  <si>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</si>
  <si>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</si>
  <si>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</si>
  <si>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</si>
  <si>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</si>
  <si>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</si>
  <si>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</si>
  <si>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</si>
  <si>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</si>
  <si>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</si>
  <si>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</si>
  <si>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</si>
  <si>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</si>
  <si>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</si>
  <si>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</si>
  <si>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</si>
  <si>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</si>
  <si>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</si>
  <si>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</si>
  <si>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</si>
  <si>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</si>
  <si>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</si>
  <si>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</si>
  <si>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</si>
  <si>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</si>
  <si>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</si>
  <si>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</si>
  <si>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</si>
  <si>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</si>
  <si>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</si>
  <si>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</si>
  <si>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</si>
  <si>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</si>
  <si>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</si>
  <si>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</si>
  <si>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</si>
  <si>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</si>
  <si>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</si>
  <si>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</si>
  <si>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</si>
  <si>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</si>
  <si>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</si>
  <si>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</si>
  <si>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</si>
  <si>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</si>
  <si>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</si>
  <si>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</si>
  <si>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</si>
  <si>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</si>
  <si>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</si>
  <si>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</si>
  <si>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</si>
  <si>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</si>
  <si>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</si>
  <si>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</si>
  <si>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</si>
  <si>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</si>
  <si>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</si>
  <si>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</si>
  <si>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</si>
  <si>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</si>
  <si>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</si>
  <si>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</si>
  <si>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</si>
  <si>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</si>
  <si>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</si>
  <si>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</si>
  <si>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</si>
  <si>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</si>
  <si>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</si>
  <si>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</si>
  <si>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</si>
  <si>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</si>
  <si>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</si>
  <si>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</si>
  <si>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</si>
  <si>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</si>
  <si>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</si>
  <si>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</si>
  <si>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</si>
  <si>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</si>
  <si>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</si>
  <si>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</si>
  <si>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</si>
  <si>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</si>
  <si>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</si>
  <si>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</si>
  <si>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</si>
  <si>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</si>
  <si>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</si>
  <si>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</si>
  <si>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</si>
  <si>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</si>
  <si>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</si>
  <si>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</si>
  <si>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</si>
  <si>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</si>
  <si>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</si>
  <si>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</si>
  <si>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</si>
  <si>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</si>
  <si>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</si>
  <si>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</si>
  <si>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</si>
  <si>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</si>
  <si>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</si>
  <si>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</si>
  <si>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</si>
  <si>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</si>
  <si>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</si>
  <si>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</si>
  <si>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</si>
  <si>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</si>
  <si>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</si>
  <si>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</si>
  <si>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</si>
  <si>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</si>
  <si>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</si>
  <si>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</si>
  <si>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</si>
  <si>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</si>
  <si>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</si>
  <si>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</si>
  <si>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</si>
  <si>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</si>
  <si>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</si>
  <si>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</si>
  <si>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</si>
  <si>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</si>
  <si>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</si>
  <si>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</si>
  <si>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</si>
  <si>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</si>
  <si>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</si>
  <si>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</si>
  <si>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</si>
  <si>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</si>
  <si>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</si>
  <si>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</si>
  <si>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</si>
  <si>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</si>
  <si>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</si>
  <si>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</si>
  <si>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</si>
  <si>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</si>
  <si>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</si>
  <si>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</si>
  <si>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</si>
  <si>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</si>
  <si>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</si>
  <si>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</si>
  <si>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</si>
  <si>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</si>
  <si>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</si>
  <si>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</si>
  <si>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</si>
  <si>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</si>
  <si>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</si>
  <si>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</si>
  <si>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</si>
  <si>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</si>
  <si>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</si>
  <si>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</si>
  <si>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</si>
  <si>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</si>
  <si>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</si>
  <si>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</si>
  <si>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</si>
  <si>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</si>
  <si>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</si>
  <si>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</si>
  <si>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</si>
  <si>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</si>
  <si>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</si>
  <si>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</si>
  <si>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</si>
  <si>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</si>
  <si>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</si>
  <si>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</si>
  <si>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</si>
  <si>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</si>
  <si>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</si>
  <si>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</si>
  <si>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</si>
  <si>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</si>
  <si>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</si>
  <si>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</si>
  <si>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</si>
  <si>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</si>
  <si>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</si>
  <si>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</si>
  <si>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</si>
  <si>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</si>
  <si>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</si>
  <si>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</si>
  <si>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</si>
  <si>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</si>
  <si>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</si>
  <si>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</si>
  <si>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</si>
  <si>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</si>
  <si>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</si>
  <si>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</si>
  <si>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</si>
  <si>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</si>
  <si>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</si>
  <si>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</si>
  <si>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</si>
  <si>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</si>
  <si>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</si>
  <si>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</si>
  <si>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</si>
  <si>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</si>
  <si>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</si>
  <si>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</si>
  <si>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</si>
  <si>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</si>
  <si>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</si>
  <si>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</si>
  <si>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</si>
  <si>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</si>
  <si>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</si>
  <si>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</si>
  <si>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</si>
  <si>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</si>
  <si>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</si>
  <si>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</si>
  <si>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</si>
  <si>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</si>
  <si>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</si>
  <si>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</si>
  <si>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</si>
  <si>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</si>
  <si>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</si>
  <si>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</si>
  <si>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</si>
  <si>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</si>
  <si>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</si>
  <si>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</si>
  <si>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</si>
  <si>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</si>
  <si>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</si>
  <si>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</si>
  <si>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</si>
  <si>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</si>
  <si>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</si>
  <si>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</si>
  <si>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</si>
  <si>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</si>
  <si>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</si>
  <si>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</si>
  <si>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</si>
  <si>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</si>
  <si>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</si>
  <si>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</si>
  <si>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</si>
  <si>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</si>
  <si>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</si>
  <si>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</si>
  <si>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</si>
  <si>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</si>
  <si>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</si>
  <si>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</si>
  <si>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</si>
  <si>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</si>
  <si>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</si>
  <si>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</si>
  <si>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</si>
  <si>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</si>
  <si>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</si>
  <si>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</si>
  <si>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</si>
  <si>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</si>
  <si>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</si>
  <si>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</si>
  <si>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</si>
  <si>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</si>
  <si>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</si>
  <si>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</si>
  <si>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</si>
  <si>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</si>
  <si>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</si>
  <si>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</si>
  <si>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</si>
  <si>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</si>
  <si>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</si>
  <si>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</si>
  <si>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</si>
  <si>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</si>
  <si>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</si>
  <si>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</si>
  <si>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</si>
  <si>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</si>
  <si>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</si>
  <si>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</si>
  <si>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</si>
  <si>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</si>
  <si>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</si>
  <si>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</si>
  <si>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</si>
  <si>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</si>
  <si>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</si>
  <si>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</si>
  <si>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</si>
  <si>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</si>
  <si>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</si>
  <si>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</si>
  <si>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</si>
  <si>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</si>
  <si>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</si>
  <si>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</si>
  <si>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</si>
  <si>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</si>
  <si>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</si>
  <si>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</si>
  <si>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</si>
  <si>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</si>
  <si>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</si>
  <si>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</si>
  <si>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</si>
  <si>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</si>
  <si>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</si>
  <si>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</si>
  <si>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</si>
  <si>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</si>
  <si>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</si>
  <si>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</si>
  <si>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</si>
  <si>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</si>
  <si>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</si>
  <si>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</si>
  <si>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</si>
  <si>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</si>
  <si>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</si>
  <si>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</si>
  <si>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</si>
  <si>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</si>
  <si>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</si>
  <si>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</si>
  <si>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</si>
  <si>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</si>
  <si>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</si>
  <si>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</si>
  <si>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</si>
  <si>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</si>
  <si>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</si>
  <si>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</si>
  <si>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</si>
  <si>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</si>
  <si>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</si>
  <si>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</si>
  <si>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</si>
  <si>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</si>
  <si>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</si>
  <si>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</si>
  <si>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</si>
  <si>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</si>
  <si>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</si>
  <si>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</si>
  <si>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</si>
  <si>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</si>
  <si>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</si>
  <si>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</si>
  <si>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</si>
  <si>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</si>
  <si>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</si>
  <si>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</si>
  <si>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</si>
  <si>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</si>
  <si>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</si>
  <si>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</si>
  <si>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</si>
  <si>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</si>
  <si>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</si>
  <si>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</si>
  <si>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</si>
  <si>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</si>
  <si>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</si>
  <si>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</si>
  <si>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</si>
  <si>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</si>
  <si>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</si>
  <si>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</si>
  <si>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</si>
  <si>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</si>
  <si>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</si>
  <si>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</si>
  <si>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</si>
  <si>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</si>
  <si>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</si>
  <si>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</si>
  <si>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</si>
  <si>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</si>
  <si>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</si>
  <si>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</si>
  <si>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</si>
  <si>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</si>
  <si>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</si>
  <si>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</si>
  <si>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</si>
  <si>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</si>
  <si>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</si>
  <si>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</si>
  <si>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</si>
  <si>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</si>
  <si>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</si>
  <si>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</si>
  <si>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</si>
  <si>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</si>
  <si>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</si>
  <si>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</si>
  <si>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</si>
  <si>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</si>
  <si>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</si>
  <si>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</si>
  <si>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</si>
  <si>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</si>
  <si>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</si>
  <si>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</si>
  <si>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</si>
  <si>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</si>
  <si>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</si>
  <si>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</si>
  <si>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</si>
  <si>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</si>
  <si>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</si>
  <si>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</si>
  <si>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</si>
  <si>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</si>
  <si>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</si>
  <si>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</si>
  <si>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</si>
  <si>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</si>
  <si>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</si>
  <si>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</si>
  <si>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</si>
  <si>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</si>
  <si>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</si>
  <si>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</si>
  <si>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</si>
  <si>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</si>
  <si>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</si>
  <si>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</si>
  <si>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</si>
  <si>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</si>
  <si>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</si>
  <si>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</si>
  <si>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</si>
  <si>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</si>
  <si>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</si>
  <si>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</si>
  <si>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</si>
  <si>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</si>
  <si>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</si>
  <si>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</si>
  <si>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</si>
  <si>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</si>
  <si>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</si>
  <si>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</si>
  <si>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</si>
  <si>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</si>
  <si>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</si>
  <si>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</si>
  <si>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</si>
  <si>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</si>
  <si>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</si>
  <si>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</si>
  <si>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</si>
  <si>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</si>
  <si>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</si>
  <si>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</si>
  <si>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</si>
  <si>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</si>
  <si>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</si>
  <si>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</si>
  <si>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</si>
  <si>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</si>
  <si>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</si>
  <si>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</si>
  <si>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</si>
  <si>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</si>
  <si>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</si>
  <si>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</si>
  <si>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</si>
  <si>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</si>
  <si>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</si>
  <si>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</si>
  <si>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</si>
  <si>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</si>
  <si>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</si>
  <si>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</si>
  <si>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</si>
  <si>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</si>
  <si>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</si>
  <si>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</si>
  <si>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</si>
  <si>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</si>
  <si>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</si>
  <si>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</si>
  <si>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</si>
  <si>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</si>
  <si>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</si>
  <si>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</si>
  <si>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</si>
  <si>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</si>
  <si>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</si>
  <si>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</si>
  <si>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</si>
  <si>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</si>
  <si>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</si>
  <si>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</si>
  <si>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</si>
  <si>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</si>
  <si>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</si>
  <si>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</si>
  <si>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</si>
  <si>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</si>
  <si>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</si>
  <si>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</si>
  <si>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</si>
  <si>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</si>
  <si>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</si>
  <si>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</si>
  <si>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</si>
  <si>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</si>
  <si>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</si>
  <si>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</si>
  <si>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</si>
  <si>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</si>
  <si>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</si>
  <si>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</si>
  <si>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</si>
  <si>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</si>
  <si>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</si>
  <si>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</si>
  <si>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</si>
  <si>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</si>
  <si>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</si>
  <si>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</si>
  <si>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</si>
  <si>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</si>
  <si>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</si>
  <si>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</si>
  <si>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</si>
  <si>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</si>
  <si>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</si>
  <si>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</si>
  <si>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</si>
  <si>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</si>
  <si>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</si>
  <si>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</si>
  <si>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</si>
  <si>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</si>
  <si>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</si>
  <si>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</si>
  <si>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</si>
  <si>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</si>
  <si>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</si>
  <si>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</si>
  <si>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</si>
  <si>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</si>
  <si>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</si>
  <si>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</si>
  <si>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</si>
  <si>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</si>
  <si>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</si>
  <si>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</si>
  <si>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</si>
  <si>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</si>
  <si>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</si>
  <si>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</si>
  <si>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</si>
  <si>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</si>
  <si>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</si>
  <si>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</si>
  <si>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</si>
  <si>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</si>
  <si>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</si>
  <si>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</si>
  <si>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</si>
  <si>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</si>
  <si>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</si>
  <si>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</si>
  <si>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</si>
  <si>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</si>
  <si>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</si>
  <si>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</si>
  <si>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</si>
  <si>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</si>
  <si>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</si>
  <si>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</si>
  <si>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</si>
  <si>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</si>
  <si>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</si>
  <si>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</si>
  <si>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</si>
  <si>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</si>
  <si>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</si>
  <si>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</si>
  <si>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</si>
  <si>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</si>
  <si>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</si>
  <si>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</si>
  <si>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</si>
  <si>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</si>
  <si>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</si>
  <si>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</si>
  <si>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</si>
  <si>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</si>
  <si>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</si>
  <si>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</si>
  <si>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</si>
  <si>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</si>
  <si>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</si>
  <si>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</si>
  <si>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</si>
  <si>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</si>
  <si>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</si>
  <si>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</si>
  <si>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</si>
  <si>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</si>
  <si>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</si>
  <si>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</si>
  <si>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</si>
  <si>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</si>
  <si>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</si>
  <si>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</si>
  <si>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</si>
  <si>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</si>
  <si>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</si>
  <si>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</si>
  <si>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</si>
  <si>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</si>
  <si>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</si>
  <si>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</si>
  <si>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</si>
  <si>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</si>
  <si>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</si>
  <si>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</si>
  <si>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</si>
  <si>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</si>
  <si>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</si>
  <si>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</si>
  <si>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</si>
  <si>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</si>
  <si>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</si>
  <si>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</si>
  <si>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</si>
  <si>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</si>
  <si>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</si>
  <si>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</si>
  <si>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</si>
  <si>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</si>
  <si>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</si>
  <si>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</si>
  <si>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</si>
  <si>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</si>
  <si>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</si>
  <si>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</si>
  <si>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</si>
  <si>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</si>
  <si>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</si>
  <si>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</si>
  <si>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</si>
  <si>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</si>
  <si>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</si>
  <si>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</si>
  <si>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</si>
  <si>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</si>
  <si>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</si>
  <si>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</si>
  <si>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</si>
  <si>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</si>
  <si>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</si>
  <si>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</si>
  <si>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</si>
  <si>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</si>
  <si>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</si>
  <si>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</si>
  <si>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</si>
  <si>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</si>
  <si>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</si>
  <si>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</si>
  <si>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</si>
  <si>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</si>
  <si>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</si>
  <si>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</si>
  <si>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</si>
  <si>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</si>
  <si>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</si>
  <si>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</si>
  <si>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</si>
  <si>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</si>
  <si>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</si>
  <si>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</si>
  <si>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</si>
  <si>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</si>
  <si>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</si>
  <si>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</si>
  <si>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</si>
  <si>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</si>
  <si>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</si>
  <si>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</si>
  <si>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</si>
  <si>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</si>
  <si>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</si>
  <si>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</si>
  <si>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</si>
  <si>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</si>
  <si>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</si>
  <si>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</si>
  <si>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</si>
  <si>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</si>
  <si>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</si>
  <si>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</si>
  <si>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</si>
  <si>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</si>
  <si>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</si>
  <si>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</si>
  <si>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</si>
  <si>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</si>
  <si>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</si>
  <si>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</si>
  <si>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</si>
  <si>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</si>
  <si>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</si>
  <si>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</si>
  <si>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</si>
  <si>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</si>
  <si>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</si>
  <si>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</si>
  <si>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</si>
  <si>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</si>
  <si>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</si>
  <si>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</si>
  <si>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</si>
  <si>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</si>
  <si>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</si>
  <si>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</si>
  <si>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</si>
  <si>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</si>
  <si>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</si>
  <si>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</si>
  <si>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</si>
  <si>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</si>
  <si>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</si>
  <si>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</si>
  <si>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</si>
  <si>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</si>
  <si>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</si>
  <si>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</si>
  <si>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</si>
  <si>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</si>
  <si>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</si>
  <si>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</si>
  <si>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</si>
  <si>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</si>
  <si>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</si>
  <si>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</si>
  <si>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</si>
  <si>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</si>
  <si>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</si>
  <si>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</si>
  <si>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</si>
  <si>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</si>
  <si>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</si>
  <si>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</si>
  <si>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</si>
  <si>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</si>
  <si>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</si>
  <si>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</si>
  <si>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</si>
  <si>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</si>
  <si>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</si>
  <si>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</si>
  <si>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</si>
  <si>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</si>
  <si>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</si>
  <si>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</si>
  <si>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</si>
  <si>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</si>
  <si>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</si>
  <si>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</si>
  <si>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</si>
  <si>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</si>
  <si>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</si>
  <si>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</si>
  <si>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</si>
  <si>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</si>
  <si>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</si>
  <si>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</si>
  <si>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</si>
  <si>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</si>
  <si>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</si>
  <si>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</si>
  <si>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</si>
  <si>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</si>
  <si>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</si>
  <si>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</si>
  <si>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</si>
  <si>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</si>
  <si>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</si>
  <si>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</si>
  <si>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</si>
  <si>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</si>
  <si>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</si>
  <si>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</si>
  <si>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</si>
  <si>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</si>
  <si>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</si>
  <si>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</si>
  <si>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</si>
  <si>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</si>
  <si>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</si>
  <si>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</si>
  <si>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</si>
  <si>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</si>
  <si>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</si>
  <si>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</si>
  <si>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</si>
  <si>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</si>
  <si>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</si>
  <si>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</si>
  <si>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</si>
  <si>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</si>
  <si>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</si>
  <si>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</si>
  <si>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</si>
  <si>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</si>
  <si>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</si>
  <si>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</si>
  <si>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</si>
  <si>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</si>
  <si>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</si>
  <si>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</si>
  <si>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</si>
  <si>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</si>
  <si>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</si>
  <si>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</si>
  <si>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</si>
  <si>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</si>
  <si>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</si>
  <si>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</si>
  <si>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</si>
  <si>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</si>
  <si>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</si>
  <si>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</si>
  <si>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</si>
  <si>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</si>
  <si>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</si>
  <si>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</si>
  <si>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</si>
  <si>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</si>
  <si>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</si>
  <si>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</si>
  <si>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</si>
  <si>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</si>
  <si>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</si>
  <si>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</si>
  <si>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</si>
  <si>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</si>
  <si>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</si>
  <si>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</si>
  <si>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</si>
  <si>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</si>
  <si>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</si>
  <si>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</si>
  <si>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</si>
  <si>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</si>
  <si>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</si>
  <si>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</si>
  <si>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</si>
  <si>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</si>
  <si>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</si>
  <si>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</si>
  <si>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</si>
  <si>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</si>
  <si>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</si>
  <si>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</si>
  <si>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</si>
  <si>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</si>
  <si>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</si>
  <si>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</si>
  <si>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</si>
  <si>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</si>
  <si>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</si>
  <si>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</si>
  <si>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</si>
  <si>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</si>
  <si>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</si>
  <si>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</si>
  <si>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</si>
  <si>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</si>
  <si>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</si>
  <si>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</si>
  <si>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</si>
  <si>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</si>
  <si>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</si>
  <si>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</si>
  <si>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</si>
  <si>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</si>
  <si>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</si>
  <si>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</si>
  <si>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</si>
  <si>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</si>
  <si>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</si>
  <si>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</si>
  <si>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</si>
  <si>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</si>
  <si>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</si>
  <si>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</si>
  <si>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</si>
  <si>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</si>
  <si>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</si>
  <si>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</si>
  <si>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</si>
  <si>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</si>
  <si>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</si>
  <si>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</si>
  <si>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</si>
  <si>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</si>
  <si>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</si>
  <si>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</si>
  <si>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</si>
  <si>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</si>
  <si>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</si>
  <si>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</si>
  <si>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</si>
  <si>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</si>
  <si>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</si>
  <si>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</si>
  <si>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</si>
  <si>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</si>
  <si>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</si>
  <si>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</si>
  <si>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</si>
  <si>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</si>
  <si>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</si>
  <si>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</si>
  <si>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</si>
  <si>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</si>
  <si>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</si>
  <si>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</si>
  <si>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</si>
  <si>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</si>
  <si>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</si>
  <si>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</si>
  <si>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</si>
  <si>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</si>
  <si>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</si>
  <si>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</si>
  <si>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</si>
  <si>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</si>
  <si>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</si>
  <si>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</si>
  <si>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</si>
  <si>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</si>
  <si>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</si>
  <si>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</si>
  <si>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</si>
  <si>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</si>
  <si>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</si>
  <si>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</si>
  <si>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</si>
  <si>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</si>
  <si>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</si>
  <si>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</si>
  <si>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</si>
  <si>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</si>
  <si>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</si>
  <si>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</si>
  <si>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</si>
  <si>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</si>
  <si>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</si>
  <si>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</si>
  <si>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</si>
  <si>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</si>
  <si>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</si>
  <si>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</si>
  <si>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</si>
  <si>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</si>
  <si>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</si>
  <si>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</si>
  <si>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</si>
  <si>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</si>
  <si>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</si>
  <si>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</si>
  <si>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</si>
  <si>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</si>
  <si>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</si>
  <si>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</si>
  <si>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</si>
  <si>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</si>
  <si>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</si>
  <si>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</si>
  <si>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</si>
  <si>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</si>
  <si>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</si>
  <si>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</si>
  <si>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</si>
  <si>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</si>
  <si>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</si>
  <si>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</si>
  <si>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</si>
  <si>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</si>
  <si>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</si>
  <si>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</si>
  <si>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</si>
  <si>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</si>
  <si>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</si>
  <si>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</si>
  <si>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</si>
  <si>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</si>
  <si>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</si>
  <si>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</si>
  <si>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</si>
  <si>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</si>
  <si>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</si>
  <si>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</si>
  <si>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</si>
  <si>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</si>
  <si>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</si>
  <si>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</si>
  <si>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</si>
  <si>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</si>
  <si>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</si>
  <si>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</si>
  <si>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</si>
  <si>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</si>
  <si>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</si>
  <si>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</si>
  <si>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</si>
  <si>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</si>
  <si>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</si>
  <si>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</si>
  <si>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</si>
  <si>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</si>
  <si>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</si>
  <si>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</si>
  <si>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</si>
  <si>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</si>
  <si>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</si>
  <si>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</si>
  <si>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</si>
  <si>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</si>
  <si>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</si>
  <si>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</si>
  <si>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</si>
  <si>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</si>
  <si>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</si>
  <si>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</si>
  <si>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</si>
  <si>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</si>
  <si>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</si>
  <si>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</si>
  <si>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</si>
  <si>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</si>
  <si>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</si>
  <si>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</si>
  <si>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</si>
  <si>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</si>
  <si>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</si>
  <si>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</si>
  <si>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</si>
  <si>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</si>
  <si>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</si>
  <si>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</si>
  <si>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</si>
  <si>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</si>
  <si>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</si>
  <si>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</si>
  <si>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</si>
  <si>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</si>
  <si>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</si>
  <si>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</si>
  <si>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</si>
  <si>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</si>
  <si>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</si>
  <si>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</si>
  <si>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</si>
  <si>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</si>
  <si>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</si>
  <si>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</si>
  <si>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</si>
  <si>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</si>
  <si>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</si>
  <si>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</si>
  <si>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</si>
  <si>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</si>
  <si>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</si>
  <si>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</si>
  <si>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</si>
  <si>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</si>
  <si>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</si>
  <si>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</si>
  <si>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</si>
  <si>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</si>
  <si>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</si>
  <si>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</si>
  <si>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</si>
  <si>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</si>
  <si>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</si>
  <si>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</si>
  <si>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</si>
  <si>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</si>
  <si>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</si>
  <si>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</si>
  <si>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</si>
  <si>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</si>
  <si>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</si>
  <si>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</si>
  <si>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</si>
  <si>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</si>
  <si>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</si>
  <si>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</si>
  <si>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</si>
  <si>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</si>
  <si>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</si>
  <si>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</si>
  <si>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</si>
  <si>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</si>
  <si>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</si>
  <si>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</si>
  <si>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</si>
  <si>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</si>
  <si>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</si>
  <si>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</si>
  <si>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</si>
  <si>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</si>
  <si>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</si>
  <si>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</si>
  <si>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</si>
  <si>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</si>
  <si>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</si>
  <si>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</si>
  <si>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</si>
  <si>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</si>
  <si>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</si>
  <si>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</si>
  <si>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</si>
  <si>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</si>
  <si>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</si>
  <si>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</si>
  <si>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</si>
  <si>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</si>
  <si>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</si>
  <si>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</si>
  <si>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</si>
  <si>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</si>
  <si>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</si>
  <si>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</si>
  <si>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</si>
  <si>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</si>
  <si>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</si>
  <si>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</si>
  <si>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</si>
  <si>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</si>
  <si>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</si>
  <si>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</si>
  <si>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</si>
  <si>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</si>
  <si>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</si>
  <si>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</si>
  <si>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</si>
  <si>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</si>
  <si>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</si>
  <si>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</si>
  <si>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</si>
  <si>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</si>
  <si>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</si>
  <si>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</si>
  <si>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</si>
  <si>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</si>
  <si>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</si>
  <si>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</si>
  <si>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</si>
  <si>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</si>
  <si>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</si>
  <si>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</si>
  <si>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</si>
  <si>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</si>
  <si>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</si>
  <si>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</si>
  <si>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</si>
  <si>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</si>
  <si>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</si>
  <si>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</si>
  <si>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</si>
  <si>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</si>
  <si>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</si>
  <si>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</si>
  <si>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</si>
  <si>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</si>
  <si>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</si>
  <si>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</si>
  <si>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</si>
  <si>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</si>
  <si>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</si>
  <si>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</si>
  <si>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</si>
  <si>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</si>
  <si>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</si>
  <si>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</si>
  <si>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</si>
  <si>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</si>
  <si>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</si>
  <si>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</si>
  <si>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</si>
  <si>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</si>
  <si>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</si>
  <si>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</si>
  <si>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</si>
  <si>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</si>
  <si>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</si>
  <si>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</si>
  <si>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</si>
  <si>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</si>
  <si>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</si>
  <si>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</si>
  <si>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</si>
  <si>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</si>
  <si>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</si>
  <si>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</si>
  <si>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</si>
  <si>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</si>
  <si>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</si>
  <si>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</si>
  <si>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</si>
  <si>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</si>
  <si>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</si>
  <si>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</si>
  <si>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</si>
  <si>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</si>
  <si>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</si>
  <si>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</si>
  <si>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</si>
  <si>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</si>
  <si>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</si>
  <si>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</si>
  <si>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</si>
  <si>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</si>
  <si>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</si>
  <si>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</si>
  <si>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</si>
  <si>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</si>
  <si>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</si>
  <si>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</si>
  <si>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</si>
  <si>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</si>
  <si>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</si>
  <si>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</si>
  <si>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</si>
  <si>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</si>
  <si>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</si>
  <si>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</si>
  <si>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</si>
  <si>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</si>
  <si>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</si>
  <si>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</si>
  <si>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</si>
  <si>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</si>
  <si>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</si>
  <si>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</si>
  <si>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</si>
  <si>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</si>
  <si>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</si>
  <si>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</si>
  <si>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</si>
  <si>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</si>
  <si>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</si>
  <si>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</si>
  <si>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</si>
  <si>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</si>
  <si>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</si>
  <si>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</si>
  <si>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</si>
  <si>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</si>
  <si>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</si>
  <si>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</si>
  <si>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</si>
  <si>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</si>
  <si>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</si>
  <si>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</si>
  <si>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</si>
  <si>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</si>
  <si>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</si>
  <si>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</si>
  <si>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</si>
  <si>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</si>
  <si>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</si>
  <si>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</si>
  <si>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</si>
  <si>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</si>
  <si>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</si>
  <si>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</si>
  <si>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</si>
  <si>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</si>
  <si>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</si>
  <si>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</si>
  <si>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</si>
  <si>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</si>
  <si>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</si>
  <si>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</si>
  <si>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</si>
  <si>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</si>
  <si>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</si>
  <si>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</si>
  <si>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</si>
  <si>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</si>
  <si>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</si>
  <si>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</si>
  <si>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</si>
  <si>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</si>
  <si>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</si>
  <si>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</si>
  <si>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</si>
  <si>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</si>
  <si>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</si>
  <si>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</si>
  <si>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</si>
  <si>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</si>
  <si>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</si>
  <si>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</si>
  <si>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</si>
  <si>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</si>
  <si>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</si>
  <si>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</si>
  <si>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</si>
  <si>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</si>
  <si>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</si>
  <si>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</si>
  <si>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</si>
  <si>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</si>
  <si>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</si>
  <si>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</si>
  <si>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</si>
  <si>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</si>
  <si>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</si>
  <si>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</si>
  <si>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</si>
  <si>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</si>
  <si>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</si>
  <si>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</si>
  <si>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</si>
  <si>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</si>
  <si>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</si>
  <si>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</si>
  <si>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</si>
  <si>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</si>
  <si>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</si>
  <si>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</si>
  <si>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</si>
  <si>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</si>
  <si>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</si>
  <si>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</si>
  <si>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</si>
  <si>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</si>
  <si>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</si>
  <si>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</si>
  <si>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</si>
  <si>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</si>
  <si>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</si>
  <si>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</si>
  <si>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</si>
  <si>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</si>
  <si>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</si>
  <si>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</si>
  <si>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</si>
  <si>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</si>
  <si>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</si>
  <si>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</si>
  <si>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</si>
  <si>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</si>
  <si>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</si>
  <si>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</si>
  <si>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</si>
  <si>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</si>
  <si>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</si>
  <si>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</si>
  <si>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</si>
  <si>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</si>
  <si>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</si>
  <si>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</si>
  <si>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</si>
  <si>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</si>
  <si>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</si>
  <si>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</si>
  <si>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</si>
  <si>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</si>
  <si>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</si>
  <si>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</si>
  <si>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</si>
  <si>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</si>
  <si>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</si>
  <si>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</si>
  <si>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</si>
  <si>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</si>
  <si>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</si>
  <si>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</si>
  <si>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</si>
  <si>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</si>
  <si>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</si>
  <si>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</si>
  <si>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</si>
  <si>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</si>
  <si>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</si>
  <si>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</si>
  <si>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</si>
  <si>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</si>
  <si>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</si>
  <si>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</si>
  <si>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</si>
  <si>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</si>
  <si>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</si>
  <si>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</si>
  <si>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</si>
  <si>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</si>
  <si>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</si>
  <si>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</si>
  <si>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</si>
  <si>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</si>
  <si>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</si>
  <si>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</si>
  <si>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</si>
  <si>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</si>
  <si>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</si>
  <si>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</si>
  <si>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</si>
  <si>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</si>
  <si>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</si>
  <si>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</si>
  <si>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</si>
  <si>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</si>
  <si>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</si>
  <si>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</si>
  <si>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</si>
  <si>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</si>
  <si>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</si>
  <si>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</si>
  <si>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</si>
  <si>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</si>
  <si>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</si>
  <si>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</si>
  <si>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</si>
  <si>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</si>
  <si>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</si>
  <si>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</si>
  <si>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</si>
  <si>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</si>
  <si>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</si>
  <si>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</si>
  <si>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</si>
  <si>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</si>
  <si>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</si>
  <si>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</si>
  <si>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</si>
  <si>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</si>
  <si>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</si>
  <si>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</si>
  <si>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</si>
  <si>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</si>
  <si>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</si>
  <si>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</si>
  <si>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</si>
  <si>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</si>
  <si>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</si>
  <si>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</si>
  <si>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</si>
  <si>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</si>
  <si>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</si>
  <si>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</si>
  <si>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</si>
  <si>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</si>
  <si>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</si>
  <si>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</si>
  <si>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</si>
  <si>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</si>
  <si>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</si>
  <si>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</si>
  <si>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</si>
  <si>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</si>
  <si>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</si>
  <si>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</si>
  <si>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</si>
  <si>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</si>
  <si>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</si>
  <si>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</si>
  <si>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</si>
  <si>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</si>
  <si>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</si>
  <si>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</si>
  <si>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</si>
  <si>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</si>
  <si>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</si>
  <si>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</si>
  <si>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</si>
  <si>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</si>
  <si>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</si>
  <si>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</si>
  <si>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</si>
  <si>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</si>
  <si>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</si>
  <si>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</si>
  <si>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</si>
  <si>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</si>
  <si>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</si>
  <si>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</si>
  <si>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</si>
  <si>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</si>
  <si>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</si>
  <si>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</si>
  <si>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</si>
  <si>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</si>
  <si>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</si>
  <si>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</si>
  <si>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</si>
  <si>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</si>
  <si>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</si>
  <si>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</si>
  <si>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</si>
  <si>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</si>
  <si>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</si>
  <si>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</si>
  <si>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</si>
  <si>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</si>
  <si>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</si>
  <si>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</si>
  <si>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</si>
  <si>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</si>
  <si>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</si>
  <si>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</si>
  <si>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</si>
  <si>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</si>
  <si>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</si>
  <si>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</si>
  <si>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</si>
  <si>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</si>
  <si>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</si>
  <si>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</si>
  <si>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</si>
  <si>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</si>
  <si>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</si>
  <si>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</si>
  <si>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</si>
  <si>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</si>
  <si>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</si>
  <si>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</si>
  <si>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</si>
  <si>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</si>
  <si>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</si>
  <si>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</si>
  <si>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</si>
  <si>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</si>
  <si>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</si>
  <si>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</si>
  <si>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</si>
  <si>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</si>
  <si>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</si>
  <si>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</si>
  <si>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</si>
  <si>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</si>
  <si>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</si>
  <si>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</si>
  <si>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</si>
  <si>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</si>
  <si>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</si>
  <si>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</si>
  <si>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</si>
  <si>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</si>
  <si>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</si>
  <si>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</si>
  <si>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</si>
  <si>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</si>
  <si>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</si>
  <si>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</si>
  <si>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</si>
  <si>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</si>
  <si>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</si>
  <si>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</si>
  <si>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</si>
  <si>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</si>
  <si>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</si>
  <si>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</si>
  <si>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</si>
  <si>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</si>
  <si>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</si>
  <si>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</si>
  <si>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</si>
  <si>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</si>
  <si>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</si>
  <si>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</si>
  <si>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</si>
  <si>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</si>
  <si>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</si>
  <si>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IX.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</si>
</sst>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1613744.3000000003</v>
      </c>
      <c r="D2" s="6">
        <f>'PR-RAS'!E6</f>
        <v>1865971.54</v>
      </c>
      <c r="E2" s="6">
        <v>0</v>
      </c>
      <c r="F2" s="6">
        <v>0</v>
      </c>
      <c r="G2" s="7">
        <f t="shared" ref="G2:G264" si="0">(B2/1000)*(C2*1+D2*2)</f>
        <v>5345.6873800000012</v>
      </c>
      <c r="H2" s="7">
        <f t="shared" ref="H2:H264" si="1">ABS(C2-ROUND(C2,0))+ABS(D2-ROUND(D2,0))</f>
        <v>0.76000000024214387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1296896.8</v>
      </c>
      <c r="D46" s="1">
        <f>'PR-RAS'!E50</f>
        <v>1590767.12</v>
      </c>
      <c r="E46" s="1">
        <v>0</v>
      </c>
      <c r="F46" s="1">
        <v>0</v>
      </c>
      <c r="G46" s="2">
        <f t="shared" si="0"/>
        <v>201529.39679999999</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22264.799999999999</v>
      </c>
      <c r="D50" s="1">
        <f>'PR-RAS'!E54</f>
        <v>36612.269999999997</v>
      </c>
      <c r="E50" s="1">
        <v>0</v>
      </c>
      <c r="F50" s="1">
        <v>0</v>
      </c>
      <c r="G50" s="2">
        <f t="shared" si="0"/>
        <v>4678.9776599999996</v>
      </c>
      <c r="H50" s="2">
        <f t="shared" si="1"/>
        <v>0.46999999999752617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22264.799999999999</v>
      </c>
      <c r="D53" s="1">
        <f>'PR-RAS'!E57</f>
        <v>36612.269999999997</v>
      </c>
      <c r="E53" s="1">
        <v>0</v>
      </c>
      <c r="F53" s="1">
        <v>0</v>
      </c>
      <c r="G53" s="2">
        <f t="shared" si="0"/>
        <v>4965.4456799999998</v>
      </c>
      <c r="H53" s="2">
        <f t="shared" si="1"/>
        <v>0.46999999999752617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16991.64</v>
      </c>
      <c r="D58" s="1">
        <f>'PR-RAS'!E62</f>
        <v>2636.99</v>
      </c>
      <c r="E58" s="1">
        <v>0</v>
      </c>
      <c r="F58" s="1">
        <v>0</v>
      </c>
      <c r="G58" s="2">
        <f t="shared" si="0"/>
        <v>1269.1403399999999</v>
      </c>
      <c r="H58" s="2">
        <f t="shared" si="1"/>
        <v>0.37000000000080036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16991.64</v>
      </c>
      <c r="D59" s="1">
        <f>'PR-RAS'!E63</f>
        <v>2636.99</v>
      </c>
      <c r="E59" s="1">
        <v>0</v>
      </c>
      <c r="F59" s="1">
        <v>0</v>
      </c>
      <c r="G59" s="2">
        <f t="shared" si="0"/>
        <v>1291.4059600000001</v>
      </c>
      <c r="H59" s="2">
        <f t="shared" si="1"/>
        <v>0.37000000000080036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1257640.3600000001</v>
      </c>
      <c r="D64" s="1">
        <f>'PR-RAS'!E68</f>
        <v>1551517.86</v>
      </c>
      <c r="E64" s="1">
        <v>0</v>
      </c>
      <c r="F64" s="1">
        <v>0</v>
      </c>
      <c r="G64" s="2">
        <f t="shared" si="0"/>
        <v>274722.59304000001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1256977.3600000001</v>
      </c>
      <c r="D65" s="1">
        <f>'PR-RAS'!E69</f>
        <v>1548466.11</v>
      </c>
      <c r="E65" s="1">
        <v>0</v>
      </c>
      <c r="F65" s="1">
        <v>0</v>
      </c>
      <c r="G65" s="2">
        <f t="shared" si="0"/>
        <v>278650.21312000003</v>
      </c>
      <c r="H65" s="2">
        <f t="shared" si="1"/>
        <v>0.47000000020489097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3051.75</v>
      </c>
      <c r="E66" s="1">
        <v>0</v>
      </c>
      <c r="F66" s="1">
        <v>0</v>
      </c>
      <c r="G66" s="2">
        <f t="shared" si="0"/>
        <v>439.82249999999999</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32.01</v>
      </c>
      <c r="D78" s="1">
        <f>'PR-RAS'!E82</f>
        <v>0.57999999999999996</v>
      </c>
      <c r="E78" s="1">
        <v>0</v>
      </c>
      <c r="F78" s="1">
        <v>0</v>
      </c>
      <c r="G78" s="2">
        <f t="shared" si="0"/>
        <v>2.5540899999999995</v>
      </c>
      <c r="H78" s="2">
        <f t="shared" si="1"/>
        <v>0.42999999999999805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32.01</v>
      </c>
      <c r="D79" s="1">
        <f>'PR-RAS'!E83</f>
        <v>0.57999999999999996</v>
      </c>
      <c r="E79" s="1">
        <v>0</v>
      </c>
      <c r="F79" s="1">
        <v>0</v>
      </c>
      <c r="G79" s="2">
        <f t="shared" si="0"/>
        <v>2.5872599999999997</v>
      </c>
      <c r="H79" s="2">
        <f t="shared" si="1"/>
        <v>0.42999999999999805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0.57999999999999996</v>
      </c>
      <c r="E81" s="1">
        <v>0</v>
      </c>
      <c r="F81" s="1">
        <v>0</v>
      </c>
      <c r="G81" s="2">
        <f t="shared" si="0"/>
        <v>0.10559999999999999</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31.85</v>
      </c>
      <c r="D86" s="1">
        <f>'PR-RAS'!E90</f>
        <v>0</v>
      </c>
      <c r="E86" s="1">
        <v>0</v>
      </c>
      <c r="F86" s="1">
        <v>0</v>
      </c>
      <c r="G86" s="2">
        <f t="shared" si="0"/>
        <v>2.7072500000000002</v>
      </c>
      <c r="H86" s="2">
        <f t="shared" si="1"/>
        <v>0.14999999999999858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3066.23</v>
      </c>
      <c r="D102" s="1">
        <f>'PR-RAS'!E106</f>
        <v>951.4</v>
      </c>
      <c r="E102" s="1">
        <v>0</v>
      </c>
      <c r="F102" s="1">
        <v>0</v>
      </c>
      <c r="G102" s="2">
        <f t="shared" si="0"/>
        <v>501.87203</v>
      </c>
      <c r="H102" s="2">
        <f t="shared" si="1"/>
        <v>0.62999999999999545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3066.23</v>
      </c>
      <c r="D108" s="1">
        <f>'PR-RAS'!E112</f>
        <v>951.4</v>
      </c>
      <c r="E108" s="1">
        <v>0</v>
      </c>
      <c r="F108" s="1">
        <v>0</v>
      </c>
      <c r="G108" s="2">
        <f t="shared" si="0"/>
        <v>531.68620999999996</v>
      </c>
      <c r="H108" s="2">
        <f t="shared" si="1"/>
        <v>0.62999999999999545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3066.23</v>
      </c>
      <c r="D113" s="1">
        <f>'PR-RAS'!E117</f>
        <v>951.4</v>
      </c>
      <c r="E113" s="1">
        <v>0</v>
      </c>
      <c r="F113" s="1">
        <v>0</v>
      </c>
      <c r="G113" s="2">
        <f t="shared" si="0"/>
        <v>556.53135999999995</v>
      </c>
      <c r="H113" s="2">
        <f t="shared" si="1"/>
        <v>0.62999999999999545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18340.349999999999</v>
      </c>
      <c r="D120" s="1">
        <f>'PR-RAS'!E124</f>
        <v>20017.46</v>
      </c>
      <c r="E120" s="1">
        <v>0</v>
      </c>
      <c r="F120" s="1">
        <v>0</v>
      </c>
      <c r="G120" s="2">
        <f t="shared" si="0"/>
        <v>6946.6571299999996</v>
      </c>
      <c r="H120" s="2">
        <f t="shared" si="1"/>
        <v>0.80999999999767169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8547.19</v>
      </c>
      <c r="D121" s="1">
        <f>'PR-RAS'!E125</f>
        <v>8247.36</v>
      </c>
      <c r="E121" s="1">
        <v>0</v>
      </c>
      <c r="F121" s="1">
        <v>0</v>
      </c>
      <c r="G121" s="2">
        <f t="shared" si="0"/>
        <v>3005.0292000000004</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8547.19</v>
      </c>
      <c r="D123" s="1">
        <f>'PR-RAS'!E127</f>
        <v>8247.36</v>
      </c>
      <c r="E123" s="1">
        <v>0</v>
      </c>
      <c r="F123" s="1">
        <v>0</v>
      </c>
      <c r="G123" s="2">
        <f t="shared" si="0"/>
        <v>3055.1130200000002</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9793.16</v>
      </c>
      <c r="D124" s="1">
        <f>'PR-RAS'!E128</f>
        <v>11770.1</v>
      </c>
      <c r="E124" s="1">
        <v>0</v>
      </c>
      <c r="F124" s="1">
        <v>0</v>
      </c>
      <c r="G124" s="2">
        <f t="shared" si="0"/>
        <v>4100.0032799999999</v>
      </c>
      <c r="H124" s="2">
        <f t="shared" si="1"/>
        <v>0.26000000000021828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9793.16</v>
      </c>
      <c r="D125" s="1">
        <f>'PR-RAS'!E129</f>
        <v>11770.1</v>
      </c>
      <c r="E125" s="1">
        <v>0</v>
      </c>
      <c r="F125" s="1">
        <v>0</v>
      </c>
      <c r="G125" s="2">
        <f t="shared" si="0"/>
        <v>4133.3366400000004</v>
      </c>
      <c r="H125" s="2">
        <f t="shared" si="1"/>
        <v>0.26000000000021828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295408.91000000003</v>
      </c>
      <c r="D129" s="1">
        <f>'PR-RAS'!E133</f>
        <v>254234.98</v>
      </c>
      <c r="E129" s="1">
        <v>0</v>
      </c>
      <c r="F129" s="1">
        <v>0</v>
      </c>
      <c r="G129" s="2">
        <f t="shared" si="0"/>
        <v>102896.49536000002</v>
      </c>
      <c r="H129" s="2">
        <f t="shared" si="1"/>
        <v>0.10999999995692633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295408.91000000003</v>
      </c>
      <c r="D130" s="1">
        <f>'PR-RAS'!E134</f>
        <v>254234.98</v>
      </c>
      <c r="E130" s="1">
        <v>0</v>
      </c>
      <c r="F130" s="1">
        <v>0</v>
      </c>
      <c r="G130" s="2">
        <f t="shared" si="0"/>
        <v>103700.37423000002</v>
      </c>
      <c r="H130" s="2">
        <f t="shared" si="1"/>
        <v>0.10999999995692633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221396.04</v>
      </c>
      <c r="D131" s="1">
        <f>'PR-RAS'!E135</f>
        <v>199127.51</v>
      </c>
      <c r="E131" s="1">
        <v>0</v>
      </c>
      <c r="F131" s="1">
        <v>0</v>
      </c>
      <c r="G131" s="2">
        <f t="shared" si="0"/>
        <v>80554.637800000011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74012.87</v>
      </c>
      <c r="D132" s="1">
        <f>'PR-RAS'!E136</f>
        <v>55107.47</v>
      </c>
      <c r="E132" s="1">
        <v>0</v>
      </c>
      <c r="F132" s="1">
        <v>0</v>
      </c>
      <c r="G132" s="2">
        <f t="shared" si="0"/>
        <v>24133.843110000002</v>
      </c>
      <c r="H132" s="2">
        <f t="shared" si="1"/>
        <v>0.60000000000582077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1456162.7</v>
      </c>
      <c r="D147" s="1">
        <f>'PR-RAS'!E151</f>
        <v>1805250.28</v>
      </c>
      <c r="E147" s="1">
        <v>0</v>
      </c>
      <c r="F147" s="1">
        <v>0</v>
      </c>
      <c r="G147" s="2">
        <f t="shared" si="0"/>
        <v>739732.83595999994</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1233910.94</v>
      </c>
      <c r="D148" s="1">
        <f>'PR-RAS'!E152</f>
        <v>1555225.1300000001</v>
      </c>
      <c r="E148" s="1">
        <v>0</v>
      </c>
      <c r="F148" s="1">
        <v>0</v>
      </c>
      <c r="G148" s="2">
        <f t="shared" si="0"/>
        <v>638621.09640000004</v>
      </c>
      <c r="H148" s="2">
        <f t="shared" si="1"/>
        <v>0.19000000017695129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1037098.18</v>
      </c>
      <c r="D149" s="1">
        <f>'PR-RAS'!E153</f>
        <v>1324850.1000000001</v>
      </c>
      <c r="E149" s="1">
        <v>0</v>
      </c>
      <c r="F149" s="1">
        <v>0</v>
      </c>
      <c r="G149" s="2">
        <f t="shared" si="0"/>
        <v>545646.16024</v>
      </c>
      <c r="H149" s="2">
        <f t="shared" si="1"/>
        <v>0.280000000144355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978052.68</v>
      </c>
      <c r="D150" s="1">
        <f>'PR-RAS'!E154</f>
        <v>1251960.18</v>
      </c>
      <c r="E150" s="1">
        <v>0</v>
      </c>
      <c r="F150" s="1">
        <v>0</v>
      </c>
      <c r="G150" s="2">
        <f t="shared" si="0"/>
        <v>518813.98295999999</v>
      </c>
      <c r="H150" s="2">
        <f t="shared" si="1"/>
        <v>0.49999999988358468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27073.06</v>
      </c>
      <c r="D152" s="1">
        <f>'PR-RAS'!E156</f>
        <v>35196.370000000003</v>
      </c>
      <c r="E152" s="1">
        <v>0</v>
      </c>
      <c r="F152" s="1">
        <v>0</v>
      </c>
      <c r="G152" s="2">
        <f t="shared" si="0"/>
        <v>14717.335800000001</v>
      </c>
      <c r="H152" s="2">
        <f t="shared" si="1"/>
        <v>0.43000000000392902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31972.44</v>
      </c>
      <c r="D153" s="1">
        <f>'PR-RAS'!E157</f>
        <v>37693.550000000003</v>
      </c>
      <c r="E153" s="1">
        <v>0</v>
      </c>
      <c r="F153" s="1">
        <v>0</v>
      </c>
      <c r="G153" s="2">
        <f t="shared" si="0"/>
        <v>16318.650080000001</v>
      </c>
      <c r="H153" s="2">
        <f t="shared" si="1"/>
        <v>0.88999999999577994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49483.51</v>
      </c>
      <c r="D154" s="1">
        <f>'PR-RAS'!E158</f>
        <v>56394.99</v>
      </c>
      <c r="E154" s="1">
        <v>0</v>
      </c>
      <c r="F154" s="1">
        <v>0</v>
      </c>
      <c r="G154" s="2">
        <f t="shared" si="0"/>
        <v>24827.843969999998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147329.25</v>
      </c>
      <c r="D155" s="1">
        <f>'PR-RAS'!E159</f>
        <v>173980.04</v>
      </c>
      <c r="E155" s="1">
        <v>0</v>
      </c>
      <c r="F155" s="1">
        <v>0</v>
      </c>
      <c r="G155" s="2">
        <f t="shared" si="0"/>
        <v>76274.556819999998</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147329.25</v>
      </c>
      <c r="D157" s="1">
        <f>'PR-RAS'!E161</f>
        <v>173980.04</v>
      </c>
      <c r="E157" s="1">
        <v>0</v>
      </c>
      <c r="F157" s="1">
        <v>0</v>
      </c>
      <c r="G157" s="2">
        <f t="shared" si="0"/>
        <v>77265.135479999997</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209092.88</v>
      </c>
      <c r="D159" s="1">
        <f>'PR-RAS'!E163</f>
        <v>246886.41999999998</v>
      </c>
      <c r="E159" s="1">
        <v>0</v>
      </c>
      <c r="F159" s="1">
        <v>0</v>
      </c>
      <c r="G159" s="2">
        <f t="shared" si="0"/>
        <v>111052.78375999999</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43427.070000000007</v>
      </c>
      <c r="D160" s="1">
        <f>'PR-RAS'!E164</f>
        <v>66055.62</v>
      </c>
      <c r="E160" s="1">
        <v>0</v>
      </c>
      <c r="F160" s="1">
        <v>0</v>
      </c>
      <c r="G160" s="2">
        <f t="shared" si="0"/>
        <v>27910.59129</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16758.27</v>
      </c>
      <c r="D161" s="1">
        <f>'PR-RAS'!E165</f>
        <v>35576.480000000003</v>
      </c>
      <c r="E161" s="1">
        <v>0</v>
      </c>
      <c r="F161" s="1">
        <v>0</v>
      </c>
      <c r="G161" s="2">
        <f t="shared" si="0"/>
        <v>14065.796800000002</v>
      </c>
      <c r="H161" s="2">
        <f t="shared" si="1"/>
        <v>0.75000000000363798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25675.89</v>
      </c>
      <c r="D162" s="1">
        <f>'PR-RAS'!E166</f>
        <v>28259.08</v>
      </c>
      <c r="E162" s="1">
        <v>0</v>
      </c>
      <c r="F162" s="1">
        <v>0</v>
      </c>
      <c r="G162" s="2">
        <f t="shared" si="0"/>
        <v>13233.242050000001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841.25</v>
      </c>
      <c r="D163" s="1">
        <f>'PR-RAS'!E167</f>
        <v>1980</v>
      </c>
      <c r="E163" s="1">
        <v>0</v>
      </c>
      <c r="F163" s="1">
        <v>0</v>
      </c>
      <c r="G163" s="2">
        <f t="shared" si="0"/>
        <v>777.80250000000001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151.66</v>
      </c>
      <c r="D164" s="1">
        <f>'PR-RAS'!E168</f>
        <v>240.06</v>
      </c>
      <c r="E164" s="1">
        <v>0</v>
      </c>
      <c r="F164" s="1">
        <v>0</v>
      </c>
      <c r="G164" s="2">
        <f t="shared" si="0"/>
        <v>102.98014000000001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113886.04999999999</v>
      </c>
      <c r="D165" s="1">
        <f>'PR-RAS'!E169</f>
        <v>113051.29</v>
      </c>
      <c r="E165" s="1">
        <v>0</v>
      </c>
      <c r="F165" s="1">
        <v>0</v>
      </c>
      <c r="G165" s="2">
        <f t="shared" si="0"/>
        <v>55758.135320000001</v>
      </c>
      <c r="H165" s="2">
        <f t="shared" si="1"/>
        <v>0.33999999998195563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11163.84</v>
      </c>
      <c r="D166" s="1">
        <f>'PR-RAS'!E170</f>
        <v>11328.15</v>
      </c>
      <c r="E166" s="1">
        <v>0</v>
      </c>
      <c r="F166" s="1">
        <v>0</v>
      </c>
      <c r="G166" s="2">
        <f t="shared" si="0"/>
        <v>5580.3231000000005</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92947.839999999997</v>
      </c>
      <c r="D168" s="1">
        <f>'PR-RAS'!E172</f>
        <v>91566.46</v>
      </c>
      <c r="E168" s="1">
        <v>0</v>
      </c>
      <c r="F168" s="1">
        <v>0</v>
      </c>
      <c r="G168" s="2">
        <f t="shared" si="0"/>
        <v>46105.486920000003</v>
      </c>
      <c r="H168" s="2">
        <f t="shared" si="1"/>
        <v>0.6200000000098953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2862.3</v>
      </c>
      <c r="D169" s="1">
        <f>'PR-RAS'!E173</f>
        <v>1202.76</v>
      </c>
      <c r="E169" s="1">
        <v>0</v>
      </c>
      <c r="F169" s="1">
        <v>0</v>
      </c>
      <c r="G169" s="2">
        <f t="shared" si="0"/>
        <v>884.99375999999995</v>
      </c>
      <c r="H169" s="2">
        <f t="shared" si="1"/>
        <v>0.54000000000019099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5616.82</v>
      </c>
      <c r="D170" s="1">
        <f>'PR-RAS'!E174</f>
        <v>8559.41</v>
      </c>
      <c r="E170" s="1">
        <v>0</v>
      </c>
      <c r="F170" s="1">
        <v>0</v>
      </c>
      <c r="G170" s="2">
        <f t="shared" si="0"/>
        <v>3842.3231600000004</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1295.25</v>
      </c>
      <c r="D172" s="1">
        <f>'PR-RAS'!E176</f>
        <v>394.51</v>
      </c>
      <c r="E172" s="1">
        <v>0</v>
      </c>
      <c r="F172" s="1">
        <v>0</v>
      </c>
      <c r="G172" s="2">
        <f t="shared" si="0"/>
        <v>356.41017000000005</v>
      </c>
      <c r="H172" s="2">
        <f t="shared" si="1"/>
        <v>0.74000000000000909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34333.160000000003</v>
      </c>
      <c r="D173" s="1">
        <f>'PR-RAS'!E177</f>
        <v>51298.020000000004</v>
      </c>
      <c r="E173" s="1">
        <v>0</v>
      </c>
      <c r="F173" s="1">
        <v>0</v>
      </c>
      <c r="G173" s="2">
        <f t="shared" si="0"/>
        <v>23551.822400000001</v>
      </c>
      <c r="H173" s="2">
        <f t="shared" si="1"/>
        <v>0.180000000007567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1108.98</v>
      </c>
      <c r="D174" s="1">
        <f>'PR-RAS'!E178</f>
        <v>1015.11</v>
      </c>
      <c r="E174" s="1">
        <v>0</v>
      </c>
      <c r="F174" s="1">
        <v>0</v>
      </c>
      <c r="G174" s="2">
        <f t="shared" si="0"/>
        <v>543.08159999999998</v>
      </c>
      <c r="H174" s="2">
        <f t="shared" si="1"/>
        <v>0.12999999999999545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8408.11</v>
      </c>
      <c r="D175" s="1">
        <f>'PR-RAS'!E179</f>
        <v>26454.02</v>
      </c>
      <c r="E175" s="1">
        <v>0</v>
      </c>
      <c r="F175" s="1">
        <v>0</v>
      </c>
      <c r="G175" s="2">
        <f t="shared" si="0"/>
        <v>10669.0101</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121.5</v>
      </c>
      <c r="E176" s="1">
        <v>0</v>
      </c>
      <c r="F176" s="1">
        <v>0</v>
      </c>
      <c r="G176" s="2">
        <f t="shared" si="0"/>
        <v>42.524999999999999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11595.73</v>
      </c>
      <c r="D177" s="1">
        <f>'PR-RAS'!E181</f>
        <v>7058.75</v>
      </c>
      <c r="E177" s="1">
        <v>0</v>
      </c>
      <c r="F177" s="1">
        <v>0</v>
      </c>
      <c r="G177" s="2">
        <f t="shared" si="0"/>
        <v>4525.5284799999999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1514.28</v>
      </c>
      <c r="D178" s="1">
        <f>'PR-RAS'!E182</f>
        <v>1557.53</v>
      </c>
      <c r="E178" s="1">
        <v>0</v>
      </c>
      <c r="F178" s="1">
        <v>0</v>
      </c>
      <c r="G178" s="2">
        <f t="shared" si="0"/>
        <v>819.39318000000003</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3158.8</v>
      </c>
      <c r="D179" s="1">
        <f>'PR-RAS'!E183</f>
        <v>3185.4</v>
      </c>
      <c r="E179" s="1">
        <v>0</v>
      </c>
      <c r="F179" s="1">
        <v>0</v>
      </c>
      <c r="G179" s="2">
        <f t="shared" si="0"/>
        <v>1696.2688000000001</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3451.24</v>
      </c>
      <c r="D180" s="1">
        <f>'PR-RAS'!E184</f>
        <v>4749.57</v>
      </c>
      <c r="E180" s="1">
        <v>0</v>
      </c>
      <c r="F180" s="1">
        <v>0</v>
      </c>
      <c r="G180" s="2">
        <f t="shared" si="0"/>
        <v>2318.1180199999999</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3002.68</v>
      </c>
      <c r="D181" s="1">
        <f>'PR-RAS'!E185</f>
        <v>2751.51</v>
      </c>
      <c r="E181" s="1">
        <v>0</v>
      </c>
      <c r="F181" s="1">
        <v>0</v>
      </c>
      <c r="G181" s="2">
        <f t="shared" si="0"/>
        <v>1531.0260000000001</v>
      </c>
      <c r="H181" s="2">
        <f t="shared" si="1"/>
        <v>0.80999999999994543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2093.34</v>
      </c>
      <c r="D182" s="1">
        <f>'PR-RAS'!E186</f>
        <v>4404.63</v>
      </c>
      <c r="E182" s="1">
        <v>0</v>
      </c>
      <c r="F182" s="1">
        <v>0</v>
      </c>
      <c r="G182" s="2">
        <f t="shared" si="0"/>
        <v>1973.3706</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250</v>
      </c>
      <c r="E183" s="1">
        <v>0</v>
      </c>
      <c r="F183" s="1">
        <v>0</v>
      </c>
      <c r="G183" s="2">
        <f t="shared" si="0"/>
        <v>91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17446.599999999999</v>
      </c>
      <c r="D184" s="1">
        <f>'PR-RAS'!E188</f>
        <v>16231.490000000002</v>
      </c>
      <c r="E184" s="1">
        <v>0</v>
      </c>
      <c r="F184" s="1">
        <v>0</v>
      </c>
      <c r="G184" s="2">
        <f t="shared" si="0"/>
        <v>9133.4531399999996</v>
      </c>
      <c r="H184" s="2">
        <f t="shared" si="1"/>
        <v>0.8900000000030559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3048.91</v>
      </c>
      <c r="D185" s="1">
        <f>'PR-RAS'!E189</f>
        <v>2365.5100000000002</v>
      </c>
      <c r="E185" s="1">
        <v>0</v>
      </c>
      <c r="F185" s="1">
        <v>0</v>
      </c>
      <c r="G185" s="2">
        <f t="shared" si="0"/>
        <v>1431.50712</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1123.98</v>
      </c>
      <c r="D186" s="1">
        <f>'PR-RAS'!E190</f>
        <v>1331.08</v>
      </c>
      <c r="E186" s="1">
        <v>0</v>
      </c>
      <c r="F186" s="1">
        <v>0</v>
      </c>
      <c r="G186" s="2">
        <f t="shared" si="0"/>
        <v>700.43589999999995</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718.62</v>
      </c>
      <c r="D187" s="1">
        <f>'PR-RAS'!E191</f>
        <v>1324.54</v>
      </c>
      <c r="E187" s="1">
        <v>0</v>
      </c>
      <c r="F187" s="1">
        <v>0</v>
      </c>
      <c r="G187" s="2">
        <f t="shared" si="0"/>
        <v>626.3922</v>
      </c>
      <c r="H187" s="2">
        <f t="shared" si="1"/>
        <v>0.84000000000003183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88.08</v>
      </c>
      <c r="D188" s="1">
        <f>'PR-RAS'!E192</f>
        <v>150</v>
      </c>
      <c r="E188" s="1">
        <v>0</v>
      </c>
      <c r="F188" s="1">
        <v>0</v>
      </c>
      <c r="G188" s="2">
        <f t="shared" si="0"/>
        <v>72.570959999999999</v>
      </c>
      <c r="H188" s="2">
        <f t="shared" si="1"/>
        <v>7.9999999999998295E-2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3627.47</v>
      </c>
      <c r="D189" s="1">
        <f>'PR-RAS'!E193</f>
        <v>4236.5200000000004</v>
      </c>
      <c r="E189" s="1">
        <v>0</v>
      </c>
      <c r="F189" s="1">
        <v>0</v>
      </c>
      <c r="G189" s="2">
        <f t="shared" si="0"/>
        <v>2274.89588</v>
      </c>
      <c r="H189" s="2">
        <f t="shared" si="1"/>
        <v>0.94999999999936335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4941.6899999999996</v>
      </c>
      <c r="D190" s="1">
        <f>'PR-RAS'!E194</f>
        <v>0</v>
      </c>
      <c r="E190" s="1">
        <v>0</v>
      </c>
      <c r="F190" s="1">
        <v>0</v>
      </c>
      <c r="G190" s="2">
        <f t="shared" si="0"/>
        <v>933.97940999999992</v>
      </c>
      <c r="H190" s="2">
        <f t="shared" si="1"/>
        <v>0.31000000000040018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3897.85</v>
      </c>
      <c r="D191" s="1">
        <f>'PR-RAS'!E195</f>
        <v>6823.84</v>
      </c>
      <c r="E191" s="1">
        <v>0</v>
      </c>
      <c r="F191" s="1">
        <v>0</v>
      </c>
      <c r="G191" s="2">
        <f t="shared" si="0"/>
        <v>3333.6506999999997</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11067.289999999999</v>
      </c>
      <c r="D192" s="1">
        <f>'PR-RAS'!E196</f>
        <v>1030.43</v>
      </c>
      <c r="E192" s="1">
        <v>0</v>
      </c>
      <c r="F192" s="1">
        <v>0</v>
      </c>
      <c r="G192" s="2">
        <f t="shared" si="0"/>
        <v>2507.4766500000001</v>
      </c>
      <c r="H192" s="2">
        <f t="shared" si="1"/>
        <v>0.71999999999911779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11067.289999999999</v>
      </c>
      <c r="D206" s="1">
        <f>'PR-RAS'!E210</f>
        <v>1030.43</v>
      </c>
      <c r="E206" s="1">
        <v>0</v>
      </c>
      <c r="F206" s="1">
        <v>0</v>
      </c>
      <c r="G206" s="2">
        <f t="shared" si="0"/>
        <v>2691.2707499999997</v>
      </c>
      <c r="H206" s="2">
        <f t="shared" si="1"/>
        <v>0.71999999999911779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1553.2</v>
      </c>
      <c r="D207" s="1">
        <f>'PR-RAS'!E211</f>
        <v>1022.86</v>
      </c>
      <c r="E207" s="1">
        <v>0</v>
      </c>
      <c r="F207" s="1">
        <v>0</v>
      </c>
      <c r="G207" s="2">
        <f t="shared" si="0"/>
        <v>741.37752</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0.03</v>
      </c>
      <c r="D208" s="1">
        <f>'PR-RAS'!E212</f>
        <v>0</v>
      </c>
      <c r="E208" s="1">
        <v>0</v>
      </c>
      <c r="F208" s="1">
        <v>0</v>
      </c>
      <c r="G208" s="2">
        <f t="shared" si="0"/>
        <v>6.2099999999999994E-3</v>
      </c>
      <c r="H208" s="2">
        <f t="shared" si="1"/>
        <v>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9514.06</v>
      </c>
      <c r="D209" s="1">
        <f>'PR-RAS'!E213</f>
        <v>7.57</v>
      </c>
      <c r="E209" s="1">
        <v>0</v>
      </c>
      <c r="F209" s="1">
        <v>0</v>
      </c>
      <c r="G209" s="2">
        <f t="shared" si="0"/>
        <v>1982.0735999999997</v>
      </c>
      <c r="H209" s="2">
        <f t="shared" si="1"/>
        <v>0.4899999999994904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400</v>
      </c>
      <c r="D248" s="1">
        <f>'PR-RAS'!E252</f>
        <v>600</v>
      </c>
      <c r="E248" s="1">
        <v>0</v>
      </c>
      <c r="F248" s="1">
        <v>0</v>
      </c>
      <c r="G248" s="2">
        <f t="shared" si="0"/>
        <v>395.2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400</v>
      </c>
      <c r="D255" s="1">
        <f>'PR-RAS'!E259</f>
        <v>600</v>
      </c>
      <c r="E255" s="1">
        <v>0</v>
      </c>
      <c r="F255" s="1">
        <v>0</v>
      </c>
      <c r="G255" s="2">
        <f t="shared" si="0"/>
        <v>406.4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400</v>
      </c>
      <c r="D256" s="1">
        <f>'PR-RAS'!E260</f>
        <v>600</v>
      </c>
      <c r="E256" s="1">
        <v>0</v>
      </c>
      <c r="F256" s="1">
        <v>0</v>
      </c>
      <c r="G256" s="2">
        <f t="shared" si="0"/>
        <v>408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1691.59</v>
      </c>
      <c r="D259" s="1">
        <f>'PR-RAS'!E263</f>
        <v>1508.3</v>
      </c>
      <c r="E259" s="1">
        <v>0</v>
      </c>
      <c r="F259" s="1">
        <v>0</v>
      </c>
      <c r="G259" s="2">
        <f t="shared" si="0"/>
        <v>1214.7130199999999</v>
      </c>
      <c r="H259" s="2">
        <f t="shared" si="1"/>
        <v>0.71000000000003638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1691.59</v>
      </c>
      <c r="D260" s="1">
        <f>'PR-RAS'!E264</f>
        <v>1508.3</v>
      </c>
      <c r="E260" s="1">
        <v>0</v>
      </c>
      <c r="F260" s="1">
        <v>0</v>
      </c>
      <c r="G260" s="2">
        <f t="shared" si="0"/>
        <v>1219.42121</v>
      </c>
      <c r="H260" s="2">
        <f t="shared" si="1"/>
        <v>0.71000000000003638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1691.59</v>
      </c>
      <c r="D262" s="1">
        <f>'PR-RAS'!E266</f>
        <v>1508.3</v>
      </c>
      <c r="E262" s="1">
        <v>0</v>
      </c>
      <c r="F262" s="1">
        <v>0</v>
      </c>
      <c r="G262" s="2">
        <f t="shared" si="0"/>
        <v>1228.8375899999999</v>
      </c>
      <c r="H262" s="2">
        <f t="shared" si="1"/>
        <v>0.71000000000003638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1456162.7</v>
      </c>
      <c r="D285" s="1">
        <f>'PR-RAS'!E289</f>
        <v>1805250.28</v>
      </c>
      <c r="E285" s="1">
        <v>0</v>
      </c>
      <c r="F285" s="1">
        <v>0</v>
      </c>
      <c r="G285" s="2">
        <f t="shared" si="8"/>
        <v>1438932.3658399999</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157581.60000000033</v>
      </c>
      <c r="D286" s="1">
        <f>'PR-RAS'!E290</f>
        <v>60721.260000000009</v>
      </c>
      <c r="E286" s="1">
        <v>0</v>
      </c>
      <c r="F286" s="1">
        <v>0</v>
      </c>
      <c r="G286" s="2">
        <f t="shared" si="8"/>
        <v>79521.874200000093</v>
      </c>
      <c r="H286" s="2">
        <f t="shared" si="9"/>
        <v>0.65999999968335032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1763.26</v>
      </c>
      <c r="D288" s="1">
        <f>'PR-RAS'!E292</f>
        <v>162818.68</v>
      </c>
      <c r="E288" s="1">
        <v>0</v>
      </c>
      <c r="F288" s="1">
        <v>0</v>
      </c>
      <c r="G288" s="2">
        <f t="shared" si="8"/>
        <v>93963.977939999997</v>
      </c>
      <c r="H288" s="2">
        <f t="shared" si="9"/>
        <v>0.58000000000697582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v>
      </c>
      <c r="D290" s="1">
        <f>'PR-RAS'!E294</f>
        <v>0</v>
      </c>
      <c r="E290" s="1">
        <v>0</v>
      </c>
      <c r="F290" s="1">
        <v>0</v>
      </c>
      <c r="G290" s="2">
        <f t="shared" si="8"/>
        <v>23.119999999999997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v>
      </c>
      <c r="D291" s="1">
        <f>'PR-RAS'!E295</f>
        <v>0</v>
      </c>
      <c r="E291" s="1">
        <v>0</v>
      </c>
      <c r="F291" s="1">
        <v>0</v>
      </c>
      <c r="G291" s="2">
        <f t="shared" si="8"/>
        <v>23.2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111</v>
      </c>
      <c r="D293" s="1">
        <f>'PR-RAS'!E298</f>
        <v>9.25</v>
      </c>
      <c r="E293" s="1">
        <v>0</v>
      </c>
      <c r="F293" s="1">
        <v>0</v>
      </c>
      <c r="G293" s="2">
        <f t="shared" si="8"/>
        <v>37.814</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111</v>
      </c>
      <c r="D306" s="1">
        <f>'PR-RAS'!E311</f>
        <v>9.25</v>
      </c>
      <c r="E306" s="1">
        <v>0</v>
      </c>
      <c r="F306" s="1">
        <v>0</v>
      </c>
      <c r="G306" s="2">
        <f t="shared" si="8"/>
        <v>39.497500000000002</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111</v>
      </c>
      <c r="D307" s="1">
        <f>'PR-RAS'!E312</f>
        <v>9.25</v>
      </c>
      <c r="E307" s="1">
        <v>0</v>
      </c>
      <c r="F307" s="1">
        <v>0</v>
      </c>
      <c r="G307" s="2">
        <f t="shared" si="8"/>
        <v>39.627000000000002</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111</v>
      </c>
      <c r="D308" s="1">
        <f>'PR-RAS'!E313</f>
        <v>9.25</v>
      </c>
      <c r="E308" s="1">
        <v>0</v>
      </c>
      <c r="F308" s="1">
        <v>0</v>
      </c>
      <c r="G308" s="2">
        <f t="shared" si="8"/>
        <v>39.756500000000003</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54964.100000000006</v>
      </c>
      <c r="D345" s="1">
        <f>'PR-RAS'!E350</f>
        <v>60323.37</v>
      </c>
      <c r="E345" s="1">
        <v>0</v>
      </c>
      <c r="F345" s="1">
        <v>0</v>
      </c>
      <c r="G345" s="2">
        <f t="shared" si="8"/>
        <v>60410.128960000002</v>
      </c>
      <c r="H345" s="2">
        <f t="shared" si="9"/>
        <v>0.47000000000844011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54964.100000000006</v>
      </c>
      <c r="D358" s="1">
        <f>'PR-RAS'!E363</f>
        <v>60323.37</v>
      </c>
      <c r="E358" s="1">
        <v>0</v>
      </c>
      <c r="F358" s="1">
        <v>0</v>
      </c>
      <c r="G358" s="2">
        <f t="shared" si="8"/>
        <v>62693.069880000003</v>
      </c>
      <c r="H358" s="2">
        <f t="shared" si="9"/>
        <v>0.47000000000844011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4552.8999999999996</v>
      </c>
      <c r="E364" s="1">
        <v>0</v>
      </c>
      <c r="F364" s="1">
        <v>0</v>
      </c>
      <c r="G364" s="2">
        <f t="shared" si="8"/>
        <v>3305.4053999999996</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3827.5</v>
      </c>
      <c r="E365" s="1">
        <v>0</v>
      </c>
      <c r="F365" s="1">
        <v>0</v>
      </c>
      <c r="G365" s="2">
        <f t="shared" si="8"/>
        <v>2786.42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725.4</v>
      </c>
      <c r="E370" s="1">
        <v>0</v>
      </c>
      <c r="F370" s="1">
        <v>0</v>
      </c>
      <c r="G370" s="2">
        <f t="shared" si="8"/>
        <v>535.34519999999998</v>
      </c>
      <c r="H370" s="2">
        <f t="shared" si="9"/>
        <v>0.39999999999997726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53902.3</v>
      </c>
      <c r="D378" s="1">
        <f>'PR-RAS'!E383</f>
        <v>55770.47</v>
      </c>
      <c r="E378" s="1">
        <v>0</v>
      </c>
      <c r="F378" s="1">
        <v>0</v>
      </c>
      <c r="G378" s="2">
        <f t="shared" si="8"/>
        <v>62372.101479999998</v>
      </c>
      <c r="H378" s="2">
        <f t="shared" si="9"/>
        <v>0.77000000000407454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53902.3</v>
      </c>
      <c r="D379" s="1">
        <f>'PR-RAS'!E384</f>
        <v>55770.47</v>
      </c>
      <c r="E379" s="1">
        <v>0</v>
      </c>
      <c r="F379" s="1">
        <v>0</v>
      </c>
      <c r="G379" s="2">
        <f t="shared" si="8"/>
        <v>62537.544719999998</v>
      </c>
      <c r="H379" s="2">
        <f t="shared" si="9"/>
        <v>0.77000000000407454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1061.8</v>
      </c>
      <c r="D386" s="1">
        <f>'PR-RAS'!E391</f>
        <v>0</v>
      </c>
      <c r="E386" s="1">
        <v>0</v>
      </c>
      <c r="F386" s="1">
        <v>0</v>
      </c>
      <c r="G386" s="2">
        <f t="shared" si="8"/>
        <v>408.79300000000001</v>
      </c>
      <c r="H386" s="2">
        <f t="shared" si="9"/>
        <v>0.20000000000004547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1061.8</v>
      </c>
      <c r="D388" s="1">
        <f>'PR-RAS'!E393</f>
        <v>0</v>
      </c>
      <c r="E388" s="1">
        <v>0</v>
      </c>
      <c r="F388" s="1">
        <v>0</v>
      </c>
      <c r="G388" s="2">
        <f t="shared" si="8"/>
        <v>410.91660000000002</v>
      </c>
      <c r="H388" s="2">
        <f t="shared" si="9"/>
        <v>0.20000000000004547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54853.100000000006</v>
      </c>
      <c r="D403" s="1">
        <f>'PR-RAS'!E408</f>
        <v>60314.12</v>
      </c>
      <c r="E403" s="1">
        <v>0</v>
      </c>
      <c r="F403" s="1">
        <v>0</v>
      </c>
      <c r="G403" s="2">
        <f t="shared" si="8"/>
        <v>70543.498680000019</v>
      </c>
      <c r="H403" s="2">
        <f t="shared" si="9"/>
        <v>0.22000000000844011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32359.919999999998</v>
      </c>
      <c r="D405" s="1">
        <f>'PR-RAS'!E410</f>
        <v>90686.84</v>
      </c>
      <c r="E405" s="1">
        <v>0</v>
      </c>
      <c r="F405" s="1">
        <v>0</v>
      </c>
      <c r="G405" s="2">
        <f t="shared" si="8"/>
        <v>86348.374400000001</v>
      </c>
      <c r="H405" s="2">
        <f t="shared" si="9"/>
        <v>0.24000000000523869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317.16000000000003</v>
      </c>
      <c r="D406" s="1">
        <f>'PR-RAS'!E411</f>
        <v>0</v>
      </c>
      <c r="E406" s="1">
        <v>0</v>
      </c>
      <c r="F406" s="1">
        <v>0</v>
      </c>
      <c r="G406" s="2">
        <f t="shared" si="8"/>
        <v>128.44980000000001</v>
      </c>
      <c r="H406" s="2">
        <f t="shared" si="9"/>
        <v>0.16000000000002501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1613855.3000000003</v>
      </c>
      <c r="D407" s="1">
        <f>'PR-RAS'!E412</f>
        <v>1865980.79</v>
      </c>
      <c r="E407" s="1">
        <v>0</v>
      </c>
      <c r="F407" s="1">
        <v>0</v>
      </c>
      <c r="G407" s="2">
        <f t="shared" si="8"/>
        <v>2170401.6532800007</v>
      </c>
      <c r="H407" s="2">
        <f t="shared" si="9"/>
        <v>0.51000000024214387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1511126.8</v>
      </c>
      <c r="D408" s="1">
        <f>'PR-RAS'!E413</f>
        <v>1865573.6500000001</v>
      </c>
      <c r="E408" s="1">
        <v>0</v>
      </c>
      <c r="F408" s="1">
        <v>0</v>
      </c>
      <c r="G408" s="2">
        <f t="shared" si="8"/>
        <v>2133605.5586999999</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102728.50000000023</v>
      </c>
      <c r="D409" s="1">
        <f>'PR-RAS'!E414</f>
        <v>407.13999999989755</v>
      </c>
      <c r="E409" s="1">
        <v>0</v>
      </c>
      <c r="F409" s="1">
        <v>0</v>
      </c>
      <c r="G409" s="2">
        <f t="shared" si="8"/>
        <v>42245.454240000006</v>
      </c>
      <c r="H409" s="2">
        <f t="shared" si="9"/>
        <v>0.63999999966472387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72131.839999999997</v>
      </c>
      <c r="E411" s="1">
        <v>0</v>
      </c>
      <c r="F411" s="1">
        <v>0</v>
      </c>
      <c r="G411" s="2">
        <f t="shared" si="8"/>
        <v>59148.108799999995</v>
      </c>
      <c r="H411" s="2">
        <f t="shared" si="9"/>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30596.66</v>
      </c>
      <c r="D412" s="1">
        <f>'PR-RAS'!E417</f>
        <v>0</v>
      </c>
      <c r="E412" s="1">
        <v>0</v>
      </c>
      <c r="F412" s="1">
        <v>0</v>
      </c>
      <c r="G412" s="2">
        <f t="shared" si="8"/>
        <v>12575.22726</v>
      </c>
      <c r="H412" s="2">
        <f t="shared" si="9"/>
        <v>0.34000000000014552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397.16</v>
      </c>
      <c r="D413" s="1">
        <f>'PR-RAS'!E418</f>
        <v>0</v>
      </c>
      <c r="E413" s="1">
        <v>0</v>
      </c>
      <c r="F413" s="1">
        <v>0</v>
      </c>
      <c r="G413" s="2">
        <f t="shared" si="8"/>
        <v>163.62992</v>
      </c>
      <c r="H413" s="2">
        <f t="shared" si="9"/>
        <v>0.16000000000002501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1613855.3000000003</v>
      </c>
      <c r="D633" s="1">
        <f>'PR-RAS'!E639</f>
        <v>1865980.79</v>
      </c>
      <c r="E633" s="1">
        <v>0</v>
      </c>
      <c r="F633" s="1">
        <v>0</v>
      </c>
      <c r="G633" s="2">
        <f t="shared" si="10"/>
        <v>3378556.2681600004</v>
      </c>
      <c r="H633" s="2">
        <f t="shared" si="11"/>
        <v>0.51000000024214387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1511126.8</v>
      </c>
      <c r="D634" s="1">
        <f>'PR-RAS'!E640</f>
        <v>1865573.6500000001</v>
      </c>
      <c r="E634" s="1">
        <v>0</v>
      </c>
      <c r="F634" s="1">
        <v>0</v>
      </c>
      <c r="G634" s="2">
        <f t="shared" si="10"/>
        <v>3318359.5053000003</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102728.50000000023</v>
      </c>
      <c r="D635" s="1">
        <f>'PR-RAS'!E641</f>
        <v>407.13999999989755</v>
      </c>
      <c r="E635" s="1">
        <v>0</v>
      </c>
      <c r="F635" s="1">
        <v>0</v>
      </c>
      <c r="G635" s="2">
        <f t="shared" si="10"/>
        <v>65646.122520000019</v>
      </c>
      <c r="H635" s="2">
        <f t="shared" si="11"/>
        <v>0.63999999966472387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72131.839999999997</v>
      </c>
      <c r="E637" s="1">
        <v>0</v>
      </c>
      <c r="F637" s="1">
        <v>0</v>
      </c>
      <c r="G637" s="2">
        <f t="shared" si="10"/>
        <v>91751.70048</v>
      </c>
      <c r="H637" s="2">
        <f t="shared" si="1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30596.66</v>
      </c>
      <c r="D638" s="1">
        <f>'PR-RAS'!E644</f>
        <v>0</v>
      </c>
      <c r="E638" s="1">
        <v>0</v>
      </c>
      <c r="F638" s="1">
        <v>0</v>
      </c>
      <c r="G638" s="2">
        <f t="shared" si="10"/>
        <v>19490.07242</v>
      </c>
      <c r="H638" s="2">
        <f t="shared" si="11"/>
        <v>0.34000000000014552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72131.840000000229</v>
      </c>
      <c r="D639" s="1">
        <f>'PR-RAS'!E645</f>
        <v>72538.979999999894</v>
      </c>
      <c r="E639" s="1">
        <v>0</v>
      </c>
      <c r="F639" s="1">
        <v>0</v>
      </c>
      <c r="G639" s="2">
        <f t="shared" si="10"/>
        <v>138579.8524</v>
      </c>
      <c r="H639" s="2">
        <f t="shared" si="11"/>
        <v>0.17999999987659976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114060.13</v>
      </c>
      <c r="D641" s="1">
        <f>'PR-RAS'!E647</f>
        <v>130379.3</v>
      </c>
      <c r="E641" s="1">
        <v>0</v>
      </c>
      <c r="F641" s="1">
        <v>0</v>
      </c>
      <c r="G641" s="2">
        <f t="shared" si="10"/>
        <v>239883.9872</v>
      </c>
      <c r="H641" s="2">
        <f t="shared" si="11"/>
        <v>0.430000000007567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35720.04</v>
      </c>
      <c r="D642" s="1">
        <f>'PR-RAS'!E649</f>
        <v>95671.06</v>
      </c>
      <c r="E642" s="1">
        <v>0</v>
      </c>
      <c r="F642" s="1">
        <v>0</v>
      </c>
      <c r="G642" s="2">
        <f t="shared" si="10"/>
        <v>145546.84456</v>
      </c>
      <c r="H642" s="2">
        <f t="shared" si="11"/>
        <v>9.9999999998544808E-2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430150.77</v>
      </c>
      <c r="D643" s="1">
        <f>'PR-RAS'!E650</f>
        <v>360944.47</v>
      </c>
      <c r="E643" s="1">
        <v>0</v>
      </c>
      <c r="F643" s="1">
        <v>0</v>
      </c>
      <c r="G643" s="2">
        <f t="shared" si="10"/>
        <v>739609.49381999997</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370199.75</v>
      </c>
      <c r="D644" s="1">
        <f>'PR-RAS'!E651</f>
        <v>367602.14</v>
      </c>
      <c r="E644" s="1">
        <v>0</v>
      </c>
      <c r="F644" s="1">
        <v>0</v>
      </c>
      <c r="G644" s="2">
        <f t="shared" si="10"/>
        <v>710774.79129000008</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95671.06</v>
      </c>
      <c r="D645" s="1">
        <f>'PR-RAS'!E652</f>
        <v>89013.389999999956</v>
      </c>
      <c r="E645" s="1">
        <v>0</v>
      </c>
      <c r="F645" s="1">
        <v>0</v>
      </c>
      <c r="G645" s="2">
        <f t="shared" si="10"/>
        <v>176261.40895999994</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65</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63</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16991.64</v>
      </c>
      <c r="D662" s="1">
        <f>'PR-RAS'!E669</f>
        <v>2636.99</v>
      </c>
      <c r="E662" s="1">
        <v>0</v>
      </c>
      <c r="F662" s="1">
        <v>0</v>
      </c>
      <c r="G662" s="2">
        <f t="shared" si="10"/>
        <v>14717.57482</v>
      </c>
      <c r="H662" s="2">
        <f t="shared" si="11"/>
        <v>0.37000000000080036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1256977.3600000001</v>
      </c>
      <c r="D668" s="1">
        <f>'PR-RAS'!E675</f>
        <v>1548466.11</v>
      </c>
      <c r="E668" s="1">
        <v>0</v>
      </c>
      <c r="F668" s="1">
        <v>0</v>
      </c>
      <c r="G668" s="2">
        <f t="shared" si="10"/>
        <v>2904057.6898600003</v>
      </c>
      <c r="H668" s="2">
        <f t="shared" si="11"/>
        <v>0.47000000020489097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v>
      </c>
      <c r="D670" s="1">
        <f>'PR-RAS'!E677</f>
        <v>3051.75</v>
      </c>
      <c r="E670" s="1">
        <v>0</v>
      </c>
      <c r="F670" s="1">
        <v>0</v>
      </c>
      <c r="G670" s="2">
        <f t="shared" si="10"/>
        <v>4526.7885000000006</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674.23</v>
      </c>
      <c r="D705" s="1">
        <f>'PR-RAS'!E712</f>
        <v>47.4</v>
      </c>
      <c r="E705" s="1">
        <v>0</v>
      </c>
      <c r="F705" s="1">
        <v>0</v>
      </c>
      <c r="G705" s="2">
        <f t="shared" si="10"/>
        <v>541.39711999999997</v>
      </c>
      <c r="H705" s="2">
        <f t="shared" si="11"/>
        <v>0.63000000000001677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2107.54</v>
      </c>
      <c r="D709" s="1">
        <f>'PR-RAS'!E716</f>
        <v>2208.84</v>
      </c>
      <c r="E709" s="1">
        <v>0</v>
      </c>
      <c r="F709" s="1">
        <v>0</v>
      </c>
      <c r="G709" s="2">
        <f t="shared" si="10"/>
        <v>4619.8557600000004</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2758.52</v>
      </c>
      <c r="D710" s="1">
        <f>'PR-RAS'!E717</f>
        <v>4272.96</v>
      </c>
      <c r="E710" s="1">
        <v>0</v>
      </c>
      <c r="F710" s="1">
        <v>0</v>
      </c>
      <c r="G710" s="2">
        <f t="shared" si="10"/>
        <v>8014.8479600000001</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25675.89</v>
      </c>
      <c r="D711" s="1">
        <f>'PR-RAS'!E718</f>
        <v>28259.08</v>
      </c>
      <c r="E711" s="1">
        <v>0</v>
      </c>
      <c r="F711" s="1">
        <v>0</v>
      </c>
      <c r="G711" s="2">
        <f t="shared" si="10"/>
        <v>58357.775499999996</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3158.8</v>
      </c>
      <c r="D713" s="1">
        <f>'PR-RAS'!E720</f>
        <v>3185.4</v>
      </c>
      <c r="E713" s="1">
        <v>0</v>
      </c>
      <c r="F713" s="1">
        <v>0</v>
      </c>
      <c r="G713" s="2">
        <f t="shared" si="10"/>
        <v>6785.0752000000002</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959.98</v>
      </c>
      <c r="D715" s="1">
        <f>'PR-RAS'!E722</f>
        <v>1118.32</v>
      </c>
      <c r="E715" s="1">
        <v>0</v>
      </c>
      <c r="F715" s="1">
        <v>0</v>
      </c>
      <c r="G715" s="2">
        <f t="shared" si="10"/>
        <v>2282.3866799999996</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3048.91</v>
      </c>
      <c r="D718" s="1">
        <f>'PR-RAS'!E725</f>
        <v>2365.5100000000002</v>
      </c>
      <c r="E718" s="1">
        <v>0</v>
      </c>
      <c r="F718" s="1">
        <v>0</v>
      </c>
      <c r="G718" s="2">
        <f t="shared" si="10"/>
        <v>5578.2098100000003</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1123.98</v>
      </c>
      <c r="D719" s="1">
        <f>'PR-RAS'!E726</f>
        <v>1331.08</v>
      </c>
      <c r="E719" s="1">
        <v>0</v>
      </c>
      <c r="F719" s="1">
        <v>0</v>
      </c>
      <c r="G719" s="2">
        <f t="shared" si="10"/>
        <v>2718.4485199999999</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400</v>
      </c>
      <c r="D816" s="1">
        <f>'PR-RAS'!E823</f>
        <v>600</v>
      </c>
      <c r="E816" s="1">
        <v>0</v>
      </c>
      <c r="F816" s="1">
        <v>0</v>
      </c>
      <c r="G816" s="2">
        <f t="shared" si="18"/>
        <v>1304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2803661.2</v>
      </c>
      <c r="D984" s="6">
        <f>BILANCA!E6</f>
        <v>2820980.69</v>
      </c>
      <c r="E984" s="6">
        <v>0</v>
      </c>
      <c r="F984" s="6">
        <v>0</v>
      </c>
      <c r="G984" s="7">
        <f t="shared" ref="G984:G1241" si="22">B984/1000*C984+B984/500*D984</f>
        <v>8445.6225799999993</v>
      </c>
      <c r="H984" s="7">
        <f t="shared" si="19"/>
        <v>0.51000000024214387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2590051.46</v>
      </c>
      <c r="D985" s="1">
        <f>BILANCA!E7</f>
        <v>2600323.37</v>
      </c>
      <c r="E985" s="1">
        <v>0</v>
      </c>
      <c r="F985" s="1">
        <v>0</v>
      </c>
      <c r="G985" s="2">
        <f t="shared" si="22"/>
        <v>15581.396400000001</v>
      </c>
      <c r="H985" s="2">
        <f t="shared" si="19"/>
        <v>0.83000000007450581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475523.86</v>
      </c>
      <c r="D986" s="1">
        <f>BILANCA!E8</f>
        <v>475523.86</v>
      </c>
      <c r="E986" s="1">
        <v>0</v>
      </c>
      <c r="F986" s="1">
        <v>0</v>
      </c>
      <c r="G986" s="2">
        <f t="shared" si="22"/>
        <v>4279.7147400000003</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475523.86</v>
      </c>
      <c r="D987" s="1">
        <f>BILANCA!E9</f>
        <v>475523.86</v>
      </c>
      <c r="E987" s="1">
        <v>0</v>
      </c>
      <c r="F987" s="1">
        <v>0</v>
      </c>
      <c r="G987" s="2">
        <f t="shared" si="22"/>
        <v>5706.2863200000002</v>
      </c>
      <c r="H987" s="2">
        <f t="shared" si="19"/>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2114527.6</v>
      </c>
      <c r="D990" s="1">
        <f>BILANCA!E12</f>
        <v>2124799.5100000002</v>
      </c>
      <c r="E990" s="1">
        <v>0</v>
      </c>
      <c r="F990" s="1">
        <v>0</v>
      </c>
      <c r="G990" s="2">
        <f t="shared" si="22"/>
        <v>44548.886340000005</v>
      </c>
      <c r="H990" s="2">
        <f t="shared" si="19"/>
        <v>0.88999999966472387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1956966.2400000002</v>
      </c>
      <c r="D991" s="1">
        <f>BILANCA!E13</f>
        <v>1911708.8200000003</v>
      </c>
      <c r="E991" s="1">
        <v>0</v>
      </c>
      <c r="F991" s="1">
        <v>0</v>
      </c>
      <c r="G991" s="2">
        <f t="shared" si="22"/>
        <v>46243.07104000001</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4362882.28</v>
      </c>
      <c r="D993" s="1">
        <f>BILANCA!E15</f>
        <v>4362882.28</v>
      </c>
      <c r="E993" s="1">
        <v>0</v>
      </c>
      <c r="F993" s="1">
        <v>0</v>
      </c>
      <c r="G993" s="2">
        <f t="shared" si="22"/>
        <v>130886.46840000001</v>
      </c>
      <c r="H993" s="2">
        <f t="shared" si="19"/>
        <v>0.56000000052154064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2405916.04</v>
      </c>
      <c r="D996" s="1">
        <f>BILANCA!E18</f>
        <v>2451173.46</v>
      </c>
      <c r="E996" s="1">
        <v>0</v>
      </c>
      <c r="F996" s="1">
        <v>0</v>
      </c>
      <c r="G996" s="2">
        <f t="shared" si="22"/>
        <v>95007.418479999993</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9020.0099999999511</v>
      </c>
      <c r="D997" s="1">
        <f>BILANCA!E19</f>
        <v>9053.2199999999139</v>
      </c>
      <c r="E997" s="1">
        <v>0</v>
      </c>
      <c r="F997" s="1">
        <v>0</v>
      </c>
      <c r="G997" s="2">
        <f t="shared" si="22"/>
        <v>379.77029999999689</v>
      </c>
      <c r="H997" s="2">
        <f t="shared" si="19"/>
        <v>0.22999999986495823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200957.49</v>
      </c>
      <c r="D998" s="1">
        <f>BILANCA!E20</f>
        <v>211937.33</v>
      </c>
      <c r="E998" s="1">
        <v>0</v>
      </c>
      <c r="F998" s="1">
        <v>0</v>
      </c>
      <c r="G998" s="2">
        <f t="shared" si="22"/>
        <v>9372.4822499999991</v>
      </c>
      <c r="H998" s="2">
        <f t="shared" si="19"/>
        <v>0.81999999997788109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4145.82</v>
      </c>
      <c r="D999" s="1">
        <f>BILANCA!E21</f>
        <v>4145.82</v>
      </c>
      <c r="E999" s="1">
        <v>0</v>
      </c>
      <c r="F999" s="1">
        <v>0</v>
      </c>
      <c r="G999" s="2">
        <f t="shared" si="22"/>
        <v>198.99935999999997</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246407.32</v>
      </c>
      <c r="D1000" s="1">
        <f>BILANCA!E22</f>
        <v>245718.71</v>
      </c>
      <c r="E1000" s="1">
        <v>0</v>
      </c>
      <c r="F1000" s="1">
        <v>0</v>
      </c>
      <c r="G1000" s="2">
        <f t="shared" si="22"/>
        <v>12543.36058</v>
      </c>
      <c r="H1000" s="2">
        <f t="shared" si="19"/>
        <v>0.61000000001513399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4747.8599999999997</v>
      </c>
      <c r="D1003" s="1">
        <f>BILANCA!E25</f>
        <v>10606.66</v>
      </c>
      <c r="E1003" s="1">
        <v>0</v>
      </c>
      <c r="F1003" s="1">
        <v>0</v>
      </c>
      <c r="G1003" s="2">
        <f t="shared" si="22"/>
        <v>519.22360000000003</v>
      </c>
      <c r="H1003" s="2">
        <f t="shared" si="19"/>
        <v>0.48000000000047294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10319.540000000001</v>
      </c>
      <c r="D1004" s="1">
        <f>BILANCA!E26</f>
        <v>10319.540000000001</v>
      </c>
      <c r="E1004" s="1">
        <v>0</v>
      </c>
      <c r="F1004" s="1">
        <v>0</v>
      </c>
      <c r="G1004" s="2">
        <f t="shared" si="22"/>
        <v>650.13102000000003</v>
      </c>
      <c r="H1004" s="2">
        <f t="shared" si="19"/>
        <v>0.91999999999825377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457558.02</v>
      </c>
      <c r="D1006" s="1">
        <f>BILANCA!E28</f>
        <v>473674.84</v>
      </c>
      <c r="E1006" s="1">
        <v>0</v>
      </c>
      <c r="F1006" s="1">
        <v>0</v>
      </c>
      <c r="G1006" s="2">
        <f t="shared" si="22"/>
        <v>32312.877099999998</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145705.37</v>
      </c>
      <c r="D1013" s="1">
        <f>BILANCA!E35</f>
        <v>201201.49000000002</v>
      </c>
      <c r="E1013" s="1">
        <v>0</v>
      </c>
      <c r="F1013" s="1">
        <v>0</v>
      </c>
      <c r="G1013" s="2">
        <f t="shared" si="22"/>
        <v>16443.250500000002</v>
      </c>
      <c r="H1013" s="2">
        <f t="shared" si="19"/>
        <v>0.86000000001513399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146018.10999999999</v>
      </c>
      <c r="D1014" s="1">
        <f>BILANCA!E36</f>
        <v>201514.23</v>
      </c>
      <c r="E1014" s="1">
        <v>0</v>
      </c>
      <c r="F1014" s="1">
        <v>0</v>
      </c>
      <c r="G1014" s="2">
        <f t="shared" si="22"/>
        <v>17020.443670000001</v>
      </c>
      <c r="H1014" s="2">
        <f t="shared" si="19"/>
        <v>0.33999999999650754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312.74</v>
      </c>
      <c r="D1018" s="1">
        <f>BILANCA!E40</f>
        <v>312.74</v>
      </c>
      <c r="E1018" s="1">
        <v>0</v>
      </c>
      <c r="F1018" s="1">
        <v>0</v>
      </c>
      <c r="G1018" s="2">
        <f t="shared" si="22"/>
        <v>32.837700000000005</v>
      </c>
      <c r="H1018" s="2">
        <f t="shared" si="19"/>
        <v>0.51999999999998181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2835.98</v>
      </c>
      <c r="D1023" s="1">
        <f>BILANCA!E45</f>
        <v>2835.98</v>
      </c>
      <c r="E1023" s="1">
        <v>0</v>
      </c>
      <c r="F1023" s="1">
        <v>0</v>
      </c>
      <c r="G1023" s="2">
        <f t="shared" si="22"/>
        <v>340.31759999999997</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2127.91</v>
      </c>
      <c r="D1025" s="1">
        <f>BILANCA!E47</f>
        <v>2127.91</v>
      </c>
      <c r="E1025" s="1">
        <v>0</v>
      </c>
      <c r="F1025" s="1">
        <v>0</v>
      </c>
      <c r="G1025" s="2">
        <f t="shared" si="22"/>
        <v>268.11666000000002</v>
      </c>
      <c r="H1025" s="2">
        <f t="shared" si="19"/>
        <v>0.18000000000029104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708.07</v>
      </c>
      <c r="D1027" s="1">
        <f>BILANCA!E49</f>
        <v>708.07</v>
      </c>
      <c r="E1027" s="1">
        <v>0</v>
      </c>
      <c r="F1027" s="1">
        <v>0</v>
      </c>
      <c r="G1027" s="2">
        <f t="shared" si="22"/>
        <v>93.465240000000009</v>
      </c>
      <c r="H1027" s="2">
        <f t="shared" si="19"/>
        <v>0.14000000000010004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27666.5</v>
      </c>
      <c r="D1032" s="1">
        <f>BILANCA!E54</f>
        <v>40639.599999999999</v>
      </c>
      <c r="E1032" s="1">
        <v>0</v>
      </c>
      <c r="F1032" s="1">
        <v>0</v>
      </c>
      <c r="G1032" s="2">
        <f t="shared" si="22"/>
        <v>5338.3392999999996</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27666.5</v>
      </c>
      <c r="D1033" s="1">
        <f>BILANCA!E55</f>
        <v>40639.599999999999</v>
      </c>
      <c r="E1033" s="1">
        <v>0</v>
      </c>
      <c r="F1033" s="1">
        <v>0</v>
      </c>
      <c r="G1033" s="2">
        <f t="shared" si="22"/>
        <v>5447.2849999999999</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213609.74</v>
      </c>
      <c r="D1046" s="1">
        <f>BILANCA!E68</f>
        <v>220657.32</v>
      </c>
      <c r="E1046" s="1">
        <v>0</v>
      </c>
      <c r="F1046" s="1">
        <v>0</v>
      </c>
      <c r="G1046" s="2">
        <f t="shared" si="22"/>
        <v>41260.235939999999</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95671.06</v>
      </c>
      <c r="D1047" s="1">
        <f>BILANCA!E69</f>
        <v>89013.39</v>
      </c>
      <c r="E1047" s="1">
        <v>0</v>
      </c>
      <c r="F1047" s="1">
        <v>0</v>
      </c>
      <c r="G1047" s="2">
        <f t="shared" si="22"/>
        <v>17516.661759999999</v>
      </c>
      <c r="H1047" s="2">
        <f t="shared" si="19"/>
        <v>0.44999999999708962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95664.06</v>
      </c>
      <c r="D1048" s="1">
        <f>BILANCA!E70</f>
        <v>88841.58</v>
      </c>
      <c r="E1048" s="1">
        <v>0</v>
      </c>
      <c r="F1048" s="1">
        <v>0</v>
      </c>
      <c r="G1048" s="2">
        <f t="shared" si="22"/>
        <v>17767.569300000003</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95664.06</v>
      </c>
      <c r="D1050" s="1">
        <f>BILANCA!E72</f>
        <v>88841.58</v>
      </c>
      <c r="E1050" s="1">
        <v>0</v>
      </c>
      <c r="F1050" s="1">
        <v>0</v>
      </c>
      <c r="G1050" s="2">
        <f t="shared" si="22"/>
        <v>18314.263740000002</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v>
      </c>
      <c r="D1054" s="1">
        <f>BILANCA!E76</f>
        <v>171.81</v>
      </c>
      <c r="E1054" s="1">
        <v>0</v>
      </c>
      <c r="F1054" s="1">
        <v>0</v>
      </c>
      <c r="G1054" s="2">
        <f t="shared" si="22"/>
        <v>24.894019999999998</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3798.55</v>
      </c>
      <c r="D1056" s="1">
        <f>BILANCA!E78</f>
        <v>1264.6300000000001</v>
      </c>
      <c r="E1056" s="1">
        <v>0</v>
      </c>
      <c r="F1056" s="1">
        <v>0</v>
      </c>
      <c r="G1056" s="2">
        <f t="shared" si="22"/>
        <v>461.93013000000002</v>
      </c>
      <c r="H1056" s="2">
        <f t="shared" si="19"/>
        <v>0.81999999999970896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3798.55</v>
      </c>
      <c r="D1064" s="1">
        <f>BILANCA!E86</f>
        <v>1264.6300000000001</v>
      </c>
      <c r="E1064" s="1">
        <v>0</v>
      </c>
      <c r="F1064" s="1">
        <v>0</v>
      </c>
      <c r="G1064" s="2">
        <f t="shared" si="22"/>
        <v>512.55261000000007</v>
      </c>
      <c r="H1064" s="2">
        <f t="shared" si="19"/>
        <v>0.81999999999970896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v>
      </c>
      <c r="D1124" s="1">
        <f>BILANCA!E146</f>
        <v>0</v>
      </c>
      <c r="E1124" s="1">
        <v>0</v>
      </c>
      <c r="F1124" s="1">
        <v>0</v>
      </c>
      <c r="G1124" s="2">
        <f t="shared" si="22"/>
        <v>11.28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v>
      </c>
      <c r="D1138" s="1">
        <f>BILANCA!E160</f>
        <v>0</v>
      </c>
      <c r="E1138" s="1">
        <v>0</v>
      </c>
      <c r="F1138" s="1">
        <v>0</v>
      </c>
      <c r="G1138" s="2">
        <f t="shared" si="22"/>
        <v>12.4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114060.13</v>
      </c>
      <c r="D1148" s="1">
        <f>BILANCA!E170</f>
        <v>130379.3</v>
      </c>
      <c r="E1148" s="1">
        <v>0</v>
      </c>
      <c r="F1148" s="1">
        <v>0</v>
      </c>
      <c r="G1148" s="2">
        <f t="shared" si="22"/>
        <v>61845.090450000003</v>
      </c>
      <c r="H1148" s="2">
        <f t="shared" si="23"/>
        <v>0.430000000007567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114060.13</v>
      </c>
      <c r="D1151" s="1">
        <f>BILANCA!E173</f>
        <v>130379.3</v>
      </c>
      <c r="E1151" s="1">
        <v>0</v>
      </c>
      <c r="F1151" s="1">
        <v>0</v>
      </c>
      <c r="G1151" s="2">
        <f t="shared" si="22"/>
        <v>62969.546640000008</v>
      </c>
      <c r="H1151" s="2">
        <f t="shared" si="23"/>
        <v>0.430000000007567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2803661.1999999997</v>
      </c>
      <c r="D1152" s="1">
        <f>BILANCA!E175</f>
        <v>2820980.6899999995</v>
      </c>
      <c r="E1152" s="1">
        <v>0</v>
      </c>
      <c r="F1152" s="1">
        <v>0</v>
      </c>
      <c r="G1152" s="2">
        <f t="shared" si="22"/>
        <v>1427310.2160199999</v>
      </c>
      <c r="H1152" s="2">
        <f t="shared" si="23"/>
        <v>0.51000000024214387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141397.90000000002</v>
      </c>
      <c r="D1153" s="1">
        <f>BILANCA!E176</f>
        <v>148118.34</v>
      </c>
      <c r="E1153" s="1">
        <v>0</v>
      </c>
      <c r="F1153" s="1">
        <v>0</v>
      </c>
      <c r="G1153" s="2">
        <f t="shared" si="22"/>
        <v>74397.878600000011</v>
      </c>
      <c r="H1153" s="2">
        <f t="shared" si="23"/>
        <v>0.43999999997322448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139009.15000000002</v>
      </c>
      <c r="D1154" s="1">
        <f>BILANCA!E177</f>
        <v>148118.34</v>
      </c>
      <c r="E1154" s="1">
        <v>0</v>
      </c>
      <c r="F1154" s="1">
        <v>0</v>
      </c>
      <c r="G1154" s="2">
        <f t="shared" si="22"/>
        <v>74427.036930000002</v>
      </c>
      <c r="H1154" s="2">
        <f t="shared" si="23"/>
        <v>0.4900000000197906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113780.13</v>
      </c>
      <c r="D1155" s="1">
        <f>BILANCA!E178</f>
        <v>130211.3</v>
      </c>
      <c r="E1155" s="1">
        <v>0</v>
      </c>
      <c r="F1155" s="1">
        <v>0</v>
      </c>
      <c r="G1155" s="2">
        <f t="shared" si="22"/>
        <v>64362.869559999999</v>
      </c>
      <c r="H1155" s="2">
        <f t="shared" si="23"/>
        <v>0.430000000007567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21530.73</v>
      </c>
      <c r="D1156" s="1">
        <f>BILANCA!E179</f>
        <v>16635.080000000002</v>
      </c>
      <c r="E1156" s="1">
        <v>0</v>
      </c>
      <c r="F1156" s="1">
        <v>0</v>
      </c>
      <c r="G1156" s="2">
        <f t="shared" si="22"/>
        <v>9480.5539700000008</v>
      </c>
      <c r="H1156" s="2">
        <f t="shared" si="23"/>
        <v>0.35000000000218279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19.2</v>
      </c>
      <c r="D1157" s="1">
        <f>BILANCA!E180</f>
        <v>0</v>
      </c>
      <c r="E1157" s="1">
        <v>0</v>
      </c>
      <c r="F1157" s="1">
        <v>0</v>
      </c>
      <c r="G1157" s="2">
        <f t="shared" si="22"/>
        <v>3.3407999999999998</v>
      </c>
      <c r="H1157" s="2">
        <f t="shared" si="23"/>
        <v>0.19999999999999929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19.2</v>
      </c>
      <c r="D1160" s="1">
        <f>BILANCA!E183</f>
        <v>0</v>
      </c>
      <c r="E1160" s="1">
        <v>0</v>
      </c>
      <c r="F1160" s="1">
        <v>0</v>
      </c>
      <c r="G1160" s="2">
        <f t="shared" si="22"/>
        <v>3.3983999999999996</v>
      </c>
      <c r="H1160" s="2">
        <f t="shared" si="23"/>
        <v>0.19999999999999929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3679.09</v>
      </c>
      <c r="D1165" s="1">
        <f>BILANCA!E188</f>
        <v>1271.96</v>
      </c>
      <c r="E1165" s="1">
        <v>0</v>
      </c>
      <c r="F1165" s="1">
        <v>0</v>
      </c>
      <c r="G1165" s="2">
        <f t="shared" si="22"/>
        <v>1132.58782</v>
      </c>
      <c r="H1165" s="2">
        <f t="shared" si="23"/>
        <v>0.13000000000010914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2388.75</v>
      </c>
      <c r="D1166" s="1">
        <f>BILANCA!E189</f>
        <v>0</v>
      </c>
      <c r="E1166" s="1">
        <v>0</v>
      </c>
      <c r="F1166" s="1">
        <v>0</v>
      </c>
      <c r="G1166" s="2">
        <f t="shared" si="22"/>
        <v>437.14125000000001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2662263.2999999998</v>
      </c>
      <c r="D1214" s="1">
        <f>BILANCA!E237</f>
        <v>2672862.3499999996</v>
      </c>
      <c r="E1214" s="1">
        <v>0</v>
      </c>
      <c r="F1214" s="1">
        <v>0</v>
      </c>
      <c r="G1214" s="2">
        <f t="shared" si="22"/>
        <v>1849845.2279999997</v>
      </c>
      <c r="H1214" s="2">
        <f t="shared" si="23"/>
        <v>0.64999999944120646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2590051.46</v>
      </c>
      <c r="D1215" s="1">
        <f>BILANCA!E238</f>
        <v>2600323.3699999996</v>
      </c>
      <c r="E1215" s="1">
        <v>0</v>
      </c>
      <c r="F1215" s="1">
        <v>0</v>
      </c>
      <c r="G1215" s="2">
        <f t="shared" si="22"/>
        <v>1807441.9823999999</v>
      </c>
      <c r="H1215" s="2">
        <f t="shared" si="23"/>
        <v>0.82999999960884452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2590051.46</v>
      </c>
      <c r="D1216" s="1">
        <f>BILANCA!E239</f>
        <v>2600323.3699999996</v>
      </c>
      <c r="E1216" s="1">
        <v>0</v>
      </c>
      <c r="F1216" s="1">
        <v>0</v>
      </c>
      <c r="G1216" s="2">
        <f t="shared" si="22"/>
        <v>1815232.6806000001</v>
      </c>
      <c r="H1216" s="2">
        <f t="shared" si="23"/>
        <v>0.82999999960884452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2567086.64</v>
      </c>
      <c r="D1217" s="1">
        <f>BILANCA!E240</f>
        <v>2577358.5499999998</v>
      </c>
      <c r="E1217" s="1">
        <v>0</v>
      </c>
      <c r="F1217" s="1">
        <v>0</v>
      </c>
      <c r="G1217" s="2">
        <f t="shared" si="22"/>
        <v>1806902.07516</v>
      </c>
      <c r="H1217" s="2">
        <f t="shared" si="23"/>
        <v>0.81000000005587935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22964.82</v>
      </c>
      <c r="D1218" s="1">
        <f>BILANCA!E241</f>
        <v>22964.82</v>
      </c>
      <c r="E1218" s="1">
        <v>0</v>
      </c>
      <c r="F1218" s="1">
        <v>0</v>
      </c>
      <c r="G1218" s="2">
        <f t="shared" si="22"/>
        <v>16190.198099999998</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72131.839999999997</v>
      </c>
      <c r="D1222" s="1">
        <f>BILANCA!E245</f>
        <v>72538.979999999981</v>
      </c>
      <c r="E1222" s="1">
        <v>0</v>
      </c>
      <c r="F1222" s="1">
        <v>0</v>
      </c>
      <c r="G1222" s="2">
        <f t="shared" si="22"/>
        <v>51913.142199999987</v>
      </c>
      <c r="H1222" s="2">
        <f t="shared" si="23"/>
        <v>0.18000000002211891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162818.68</v>
      </c>
      <c r="D1223" s="1">
        <f>BILANCA!E246</f>
        <v>236819.9</v>
      </c>
      <c r="E1223" s="1">
        <v>0</v>
      </c>
      <c r="F1223" s="1">
        <v>0</v>
      </c>
      <c r="G1223" s="2">
        <f t="shared" si="22"/>
        <v>152750.03519999998</v>
      </c>
      <c r="H1223" s="2">
        <f t="shared" si="23"/>
        <v>0.42000000001280569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162818.68</v>
      </c>
      <c r="D1224" s="1">
        <f>BILANCA!E247</f>
        <v>236819.9</v>
      </c>
      <c r="E1224" s="1">
        <v>0</v>
      </c>
      <c r="F1224" s="1">
        <v>0</v>
      </c>
      <c r="G1224" s="2">
        <f t="shared" si="22"/>
        <v>153386.49368000001</v>
      </c>
      <c r="H1224" s="2">
        <f t="shared" si="23"/>
        <v>0.42000000001280569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90686.84</v>
      </c>
      <c r="D1227" s="1">
        <f>BILANCA!E250</f>
        <v>164280.92000000001</v>
      </c>
      <c r="E1227" s="1">
        <v>0</v>
      </c>
      <c r="F1227" s="1">
        <v>0</v>
      </c>
      <c r="G1227" s="2">
        <f t="shared" si="22"/>
        <v>102296.67792</v>
      </c>
      <c r="H1227" s="2">
        <f t="shared" si="23"/>
        <v>0.23999999999068677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90686.84</v>
      </c>
      <c r="D1229" s="1">
        <f>BILANCA!E252</f>
        <v>164280.92000000001</v>
      </c>
      <c r="E1229" s="1">
        <v>0</v>
      </c>
      <c r="F1229" s="1">
        <v>0</v>
      </c>
      <c r="G1229" s="2">
        <f t="shared" si="22"/>
        <v>103135.17528</v>
      </c>
      <c r="H1229" s="2">
        <f t="shared" si="23"/>
        <v>0.23999999999068677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v>
      </c>
      <c r="D1232" s="1">
        <f>BILANCA!E255</f>
        <v>0</v>
      </c>
      <c r="E1232" s="1">
        <v>0</v>
      </c>
      <c r="F1232" s="1">
        <v>0</v>
      </c>
      <c r="G1232" s="2">
        <f t="shared" si="22"/>
        <v>19.920000000000002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v>
      </c>
      <c r="D1241" s="1">
        <f>BILANCA!E265</f>
        <v>0</v>
      </c>
      <c r="E1241" s="1">
        <v>0</v>
      </c>
      <c r="F1241" s="1">
        <v>0</v>
      </c>
      <c r="G1241" s="2">
        <f t="shared" si="22"/>
        <v>20.64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3798.55</v>
      </c>
      <c r="D1244" s="1">
        <f>BILANCA!E268</f>
        <v>1264.6300000000001</v>
      </c>
      <c r="E1244" s="1">
        <v>0</v>
      </c>
      <c r="F1244" s="1">
        <v>0</v>
      </c>
      <c r="G1244" s="2">
        <f t="shared" si="24"/>
        <v>1651.5584100000001</v>
      </c>
      <c r="H1244" s="2">
        <f t="shared" si="23"/>
        <v>0.81999999999970896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139009.15</v>
      </c>
      <c r="D1264" s="1">
        <f>BILANCA!E288</f>
        <v>148118.34</v>
      </c>
      <c r="E1264" s="1">
        <v>0</v>
      </c>
      <c r="F1264" s="1">
        <v>0</v>
      </c>
      <c r="G1264" s="2">
        <f t="shared" si="24"/>
        <v>122304.07823000001</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2388.75</v>
      </c>
      <c r="D1266" s="1">
        <f>BILANCA!E290</f>
        <v>0</v>
      </c>
      <c r="E1266" s="1">
        <v>0</v>
      </c>
      <c r="F1266" s="1">
        <v>0</v>
      </c>
      <c r="G1266" s="2">
        <f t="shared" si="24"/>
        <v>676.0162499999999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206.16</v>
      </c>
      <c r="D1274" s="1">
        <f>BILANCA!E298</f>
        <v>0</v>
      </c>
      <c r="E1274" s="1">
        <v>0</v>
      </c>
      <c r="F1274" s="1">
        <v>0</v>
      </c>
      <c r="G1274" s="2">
        <f t="shared" si="24"/>
        <v>59.992559999999997</v>
      </c>
      <c r="H1274" s="2">
        <f t="shared" si="23"/>
        <v>0.15999999999999659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3441.25</v>
      </c>
      <c r="D1278" s="1">
        <f>BILANCA!E302</f>
        <v>1271.96</v>
      </c>
      <c r="E1278" s="1">
        <v>0</v>
      </c>
      <c r="F1278" s="1">
        <v>0</v>
      </c>
      <c r="G1278" s="2">
        <f t="shared" si="24"/>
        <v>1765.6251499999998</v>
      </c>
      <c r="H1278" s="2">
        <f t="shared" si="23"/>
        <v>0.28999999999996362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1511126.8</v>
      </c>
      <c r="D1408" s="1">
        <f>'RAS-funkcijski'!E114</f>
        <v>1865573.65</v>
      </c>
      <c r="E1408" s="1">
        <v>0</v>
      </c>
      <c r="F1408" s="1">
        <v>0</v>
      </c>
      <c r="G1408" s="2">
        <f t="shared" si="24"/>
        <v>576650.15099999995</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1511126.8</v>
      </c>
      <c r="D1412" s="1">
        <f>'RAS-funkcijski'!E118</f>
        <v>1865573.65</v>
      </c>
      <c r="E1412" s="1">
        <v>0</v>
      </c>
      <c r="F1412" s="1">
        <v>0</v>
      </c>
      <c r="G1412" s="2">
        <f t="shared" si="24"/>
        <v>597619.24739999999</v>
      </c>
      <c r="H1412" s="2">
        <f t="shared" si="27"/>
        <v>0.55000000004656613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1511126.8</v>
      </c>
      <c r="D1414" s="1">
        <f>'RAS-funkcijski'!E120</f>
        <v>1865573.65</v>
      </c>
      <c r="E1414" s="1">
        <v>0</v>
      </c>
      <c r="F1414" s="1">
        <v>0</v>
      </c>
      <c r="G1414" s="2">
        <f t="shared" si="24"/>
        <v>608103.79560000007</v>
      </c>
      <c r="H1414" s="2">
        <f t="shared" si="27"/>
        <v>0.55000000004656613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1511126.8</v>
      </c>
      <c r="D1435" s="13">
        <f>'RAS-funkcijski'!E141</f>
        <v>1865573.65</v>
      </c>
      <c r="E1435" s="13">
        <v>0</v>
      </c>
      <c r="F1435" s="13">
        <v>0</v>
      </c>
      <c r="G1435" s="14">
        <f t="shared" si="24"/>
        <v>718191.55169999995</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14429.82</v>
      </c>
      <c r="D1436" s="6">
        <f>'P-VRIO'!E5</f>
        <v>0</v>
      </c>
      <c r="E1436" s="6">
        <v>0</v>
      </c>
      <c r="F1436" s="6">
        <v>0</v>
      </c>
      <c r="G1436" s="7">
        <f t="shared" si="24"/>
        <v>14.429819999999999</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14429.82</v>
      </c>
      <c r="D1453" s="1">
        <f>'P-VRIO'!E22</f>
        <v>0</v>
      </c>
      <c r="E1453" s="1">
        <v>0</v>
      </c>
      <c r="F1453" s="1">
        <v>0</v>
      </c>
      <c r="G1453" s="2">
        <f t="shared" si="24"/>
        <v>259.73675999999995</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14429.82</v>
      </c>
      <c r="D1454" s="1">
        <f>'P-VRIO'!E23</f>
        <v>0</v>
      </c>
      <c r="E1454" s="1">
        <v>0</v>
      </c>
      <c r="F1454" s="1">
        <v>0</v>
      </c>
      <c r="G1454" s="2">
        <f t="shared" si="24"/>
        <v>274.16658000000001</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14429.82</v>
      </c>
      <c r="D1456" s="1">
        <f>'P-VRIO'!E25</f>
        <v>0</v>
      </c>
      <c r="E1456" s="1">
        <v>0</v>
      </c>
      <c r="F1456" s="1">
        <v>0</v>
      </c>
      <c r="G1456" s="2">
        <f t="shared" si="24"/>
        <v>303.02622000000002</v>
      </c>
      <c r="H1456" s="2">
        <f t="shared" si="27"/>
        <v>0.18000000000029104</v>
      </c>
      <c r="I1456" s="10">
        <f t="shared" si="30"/>
        <v>54.544719600088193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141397.9</v>
      </c>
      <c r="D1480" s="6"/>
      <c r="E1480" s="6">
        <v>0</v>
      </c>
      <c r="F1480" s="6">
        <v>0</v>
      </c>
      <c r="G1480" s="7">
        <f t="shared" ref="G1480:G1580" si="34">B1480/1000*C1480</f>
        <v>141.39789999999999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1896393.5399999998</v>
      </c>
      <c r="D1481" s="1">
        <v>0</v>
      </c>
      <c r="E1481" s="1">
        <v>0</v>
      </c>
      <c r="F1481" s="1">
        <v>0</v>
      </c>
      <c r="G1481" s="2">
        <f t="shared" si="34"/>
        <v>3792.7870799999996</v>
      </c>
      <c r="H1481" s="2">
        <f t="shared" si="35"/>
        <v>0.46000000019557774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1836113.9899999998</v>
      </c>
      <c r="D1483" s="1">
        <v>0</v>
      </c>
      <c r="E1483" s="1">
        <v>0</v>
      </c>
      <c r="F1483" s="1">
        <v>0</v>
      </c>
      <c r="G1483" s="2">
        <f t="shared" si="34"/>
        <v>7344.4559599999993</v>
      </c>
      <c r="H1483" s="2">
        <f t="shared" si="35"/>
        <v>1.0000000242143869E-2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1582680.13</v>
      </c>
      <c r="D1484" s="1">
        <v>0</v>
      </c>
      <c r="E1484" s="1">
        <v>0</v>
      </c>
      <c r="F1484" s="1">
        <v>0</v>
      </c>
      <c r="G1484" s="2">
        <f t="shared" si="34"/>
        <v>7913.4006499999996</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236600.45</v>
      </c>
      <c r="D1485" s="1">
        <v>0</v>
      </c>
      <c r="E1485" s="1">
        <v>0</v>
      </c>
      <c r="F1485" s="1">
        <v>0</v>
      </c>
      <c r="G1485" s="2">
        <f t="shared" si="34"/>
        <v>1419.6027000000001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15.15</v>
      </c>
      <c r="D1486" s="1">
        <v>0</v>
      </c>
      <c r="E1486" s="1">
        <v>0</v>
      </c>
      <c r="F1486" s="1">
        <v>0</v>
      </c>
      <c r="G1486" s="2">
        <f t="shared" si="34"/>
        <v>0.10605000000000001</v>
      </c>
      <c r="H1486" s="2">
        <f t="shared" si="35"/>
        <v>0.15000000000000036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16818.259999999998</v>
      </c>
      <c r="D1491" s="1">
        <v>0</v>
      </c>
      <c r="E1491" s="1">
        <v>0</v>
      </c>
      <c r="F1491" s="1">
        <v>0</v>
      </c>
      <c r="G1491" s="2">
        <f t="shared" si="34"/>
        <v>201.81912</v>
      </c>
      <c r="H1491" s="2">
        <f t="shared" si="35"/>
        <v>0.25999999999839929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60279.55</v>
      </c>
      <c r="D1492" s="1">
        <v>0</v>
      </c>
      <c r="E1492" s="1">
        <v>0</v>
      </c>
      <c r="F1492" s="1">
        <v>0</v>
      </c>
      <c r="G1492" s="2">
        <f t="shared" si="34"/>
        <v>783.63414999999998</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1889673.1</v>
      </c>
      <c r="D1499" s="1">
        <v>0</v>
      </c>
      <c r="E1499" s="1">
        <v>0</v>
      </c>
      <c r="F1499" s="1">
        <v>0</v>
      </c>
      <c r="G1499" s="2">
        <f t="shared" si="34"/>
        <v>37793.462</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1827004.8</v>
      </c>
      <c r="D1501" s="1">
        <v>0</v>
      </c>
      <c r="E1501" s="1">
        <v>0</v>
      </c>
      <c r="F1501" s="1">
        <v>0</v>
      </c>
      <c r="G1501" s="2">
        <f t="shared" si="34"/>
        <v>40194.105599999995</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1566248.96</v>
      </c>
      <c r="D1502" s="1">
        <v>0</v>
      </c>
      <c r="E1502" s="1">
        <v>0</v>
      </c>
      <c r="F1502" s="1">
        <v>0</v>
      </c>
      <c r="G1502" s="2">
        <f t="shared" si="34"/>
        <v>36023.72608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241496.1</v>
      </c>
      <c r="D1503" s="1">
        <v>0</v>
      </c>
      <c r="E1503" s="1">
        <v>0</v>
      </c>
      <c r="F1503" s="1">
        <v>0</v>
      </c>
      <c r="G1503" s="2">
        <f t="shared" si="34"/>
        <v>5795.9063999999998</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34.35</v>
      </c>
      <c r="D1504" s="1">
        <v>0</v>
      </c>
      <c r="E1504" s="1">
        <v>0</v>
      </c>
      <c r="F1504" s="1">
        <v>0</v>
      </c>
      <c r="G1504" s="2">
        <f t="shared" si="34"/>
        <v>0.85875000000000012</v>
      </c>
      <c r="H1504" s="2">
        <f t="shared" si="35"/>
        <v>0.35000000000000142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19225.39</v>
      </c>
      <c r="D1509" s="1">
        <v>0</v>
      </c>
      <c r="E1509" s="1">
        <v>0</v>
      </c>
      <c r="F1509" s="1">
        <v>0</v>
      </c>
      <c r="G1509" s="2">
        <f t="shared" si="34"/>
        <v>576.76169999999991</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62668.3</v>
      </c>
      <c r="D1510" s="1">
        <v>0</v>
      </c>
      <c r="E1510" s="1">
        <v>0</v>
      </c>
      <c r="F1510" s="1">
        <v>0</v>
      </c>
      <c r="G1510" s="2">
        <f t="shared" si="34"/>
        <v>1942.7173</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148118.33999999962</v>
      </c>
      <c r="D1517" s="1">
        <v>0</v>
      </c>
      <c r="E1517" s="1">
        <v>0</v>
      </c>
      <c r="F1517" s="1">
        <v>0</v>
      </c>
      <c r="G1517" s="2">
        <f t="shared" si="34"/>
        <v>5628.496919999985</v>
      </c>
      <c r="H1517" s="2">
        <f t="shared" si="35"/>
        <v>0.33999999961815774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148118.34</v>
      </c>
      <c r="D1576" s="1">
        <v>0</v>
      </c>
      <c r="E1576" s="1">
        <v>0</v>
      </c>
      <c r="F1576" s="1">
        <v>0</v>
      </c>
      <c r="G1576" s="2">
        <f t="shared" si="34"/>
        <v>14367.47898</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148118.34</v>
      </c>
      <c r="D1578" s="1">
        <v>0</v>
      </c>
      <c r="E1578" s="1">
        <v>0</v>
      </c>
      <c r="F1578" s="1">
        <v>0</v>
      </c>
      <c r="G1578" s="2">
        <f t="shared" si="34"/>
        <v>14663.71566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1613744.3000000003</v>
      </c>
      <c r="I16" s="170">
        <f>'PR-RAS'!E6</f>
        <v>1865971.54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1456162.7</v>
      </c>
      <c r="I17" s="170">
        <f>'PR-RAS'!E151</f>
        <v>1805250.28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72131.840000000229</v>
      </c>
      <c r="I18" s="170">
        <f>'PR-RAS'!E645</f>
        <v>72538.979999999894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2590051.46</v>
      </c>
      <c r="I20" s="173">
        <f>BILANCA!E7</f>
        <v>2600323.37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213609.74</v>
      </c>
      <c r="I21" s="175">
        <f>BILANCA!E68</f>
        <v>220657.32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141397.90000000002</v>
      </c>
      <c r="I22" s="175">
        <f>BILANCA!E176</f>
        <v>148118.34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2662263.2999999998</v>
      </c>
      <c r="I23" s="177">
        <f>BILANCA!E237</f>
        <v>2672862.3499999996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1511126.8</v>
      </c>
      <c r="I27" s="175">
        <f>'RAS-funkcijski'!E114</f>
        <v>1865573.65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1511126.8</v>
      </c>
      <c r="I28" s="179">
        <f>'RAS-funkcijski'!E141</f>
        <v>1865573.65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14429.82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14429.82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141397.9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148118.33999999962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148118.34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16" zoomScaleNormal="100" workbookViewId="0">
      <selection activeCell="I313" sqref="I3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1613744.3000000003</v>
      </c>
      <c r="E6" s="51">
        <f>E7+E44+E50+E82+E106+E124+E133+E139</f>
        <v>1865971.54</v>
      </c>
      <c r="F6" s="52">
        <f t="shared" ref="F6:F131" si="0">IF(D6&lt;&gt;0,IF(E6/D6&gt;=100,"&gt;&gt;100",E6/D6*100),"-")</f>
        <v>115.62993839854305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1296896.8</v>
      </c>
      <c r="E50" s="51">
        <f>E51+E54+E59+E62+E65+E68+E71+E74+E77</f>
        <v>1590767.12</v>
      </c>
      <c r="F50" s="52">
        <f t="shared" si="0"/>
        <v>122.6594991983942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22264.799999999999</v>
      </c>
      <c r="E54" s="51">
        <f t="shared" si="11"/>
        <v>36612.269999999997</v>
      </c>
      <c r="F54" s="52">
        <f t="shared" si="0"/>
        <v>164.44014767705076</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22264.799999999999</v>
      </c>
      <c r="E57" s="242">
        <v>36612.269999999997</v>
      </c>
      <c r="F57" s="52">
        <f t="shared" si="0"/>
        <v>164.44014767705076</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16991.64</v>
      </c>
      <c r="E62" s="51">
        <f t="shared" si="13"/>
        <v>2636.99</v>
      </c>
      <c r="F62" s="52">
        <f t="shared" si="0"/>
        <v>15.519337744914557</v>
      </c>
    </row>
    <row r="63" spans="1:6" ht="12.75" customHeight="1" x14ac:dyDescent="0.2">
      <c r="A63" s="53">
        <v>6341</v>
      </c>
      <c r="B63" s="85" t="s">
        <v>171</v>
      </c>
      <c r="C63" s="50" t="s">
        <v>172</v>
      </c>
      <c r="D63" s="242">
        <v>16991.64</v>
      </c>
      <c r="E63" s="242">
        <v>2636.99</v>
      </c>
      <c r="F63" s="52">
        <f t="shared" si="0"/>
        <v>15.519337744914557</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1257640.3600000001</v>
      </c>
      <c r="E68" s="51">
        <f t="shared" si="15"/>
        <v>1551517.86</v>
      </c>
      <c r="F68" s="52">
        <f t="shared" si="0"/>
        <v>123.36737189318573</v>
      </c>
    </row>
    <row r="69" spans="1:6" ht="12.75" customHeight="1" x14ac:dyDescent="0.2">
      <c r="A69" s="53" t="s">
        <v>183</v>
      </c>
      <c r="B69" s="85" t="s">
        <v>184</v>
      </c>
      <c r="C69" s="50" t="s">
        <v>183</v>
      </c>
      <c r="D69" s="242">
        <v>1256977.3600000001</v>
      </c>
      <c r="E69" s="242">
        <v>1548466.11</v>
      </c>
      <c r="F69" s="52">
        <f t="shared" si="0"/>
        <v>123.18965792669488</v>
      </c>
    </row>
    <row r="70" spans="1:6" ht="24" x14ac:dyDescent="0.2">
      <c r="A70" s="53" t="s">
        <v>185</v>
      </c>
      <c r="B70" s="85" t="s">
        <v>186</v>
      </c>
      <c r="C70" s="50" t="s">
        <v>185</v>
      </c>
      <c r="D70" s="242">
        <v>663</v>
      </c>
      <c r="E70" s="242">
        <v>3051.75</v>
      </c>
      <c r="F70" s="52">
        <f t="shared" si="0"/>
        <v>460.29411764705878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32.01</v>
      </c>
      <c r="E82" s="51">
        <f t="shared" si="19"/>
        <v>0.57999999999999996</v>
      </c>
      <c r="F82" s="52">
        <f t="shared" si="0"/>
        <v>1.8119337706966572</v>
      </c>
    </row>
    <row r="83" spans="1:6" ht="12.75" customHeight="1" x14ac:dyDescent="0.2">
      <c r="A83" s="53">
        <v>641</v>
      </c>
      <c r="B83" s="85" t="s">
        <v>211</v>
      </c>
      <c r="C83" s="50" t="s">
        <v>212</v>
      </c>
      <c r="D83" s="51">
        <f t="shared" ref="D83:E83" si="20">SUM(D84:D90)</f>
        <v>32.01</v>
      </c>
      <c r="E83" s="51">
        <f t="shared" si="20"/>
        <v>0.57999999999999996</v>
      </c>
      <c r="F83" s="52">
        <f t="shared" si="0"/>
        <v>1.8119337706966572</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0.16</v>
      </c>
      <c r="E85" s="242">
        <v>0.57999999999999996</v>
      </c>
      <c r="F85" s="52">
        <f t="shared" si="0"/>
        <v>362.49999999999994</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31.85</v>
      </c>
      <c r="E90" s="242"/>
      <c r="F90" s="52">
        <f t="shared" si="0"/>
        <v>0</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3066.23</v>
      </c>
      <c r="E106" s="51">
        <f t="shared" si="23"/>
        <v>951.4</v>
      </c>
      <c r="F106" s="52">
        <f t="shared" si="0"/>
        <v>31.028331208030707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3066.23</v>
      </c>
      <c r="E112" s="51">
        <f t="shared" si="25"/>
        <v>951.4</v>
      </c>
      <c r="F112" s="52">
        <f t="shared" si="0"/>
        <v>31.028331208030707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3066.23</v>
      </c>
      <c r="E117" s="242">
        <v>951.4</v>
      </c>
      <c r="F117" s="52">
        <f t="shared" si="0"/>
        <v>31.028331208030707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18340.349999999999</v>
      </c>
      <c r="E124" s="51">
        <f t="shared" si="27"/>
        <v>20017.46</v>
      </c>
      <c r="F124" s="52">
        <f t="shared" si="0"/>
        <v>109.14437292636183</v>
      </c>
    </row>
    <row r="125" spans="1:6" ht="12.75" customHeight="1" x14ac:dyDescent="0.2">
      <c r="A125" s="53">
        <v>661</v>
      </c>
      <c r="B125" s="86" t="s">
        <v>295</v>
      </c>
      <c r="C125" s="50" t="s">
        <v>296</v>
      </c>
      <c r="D125" s="51">
        <f t="shared" ref="D125:E125" si="28">SUM(D126:D127)</f>
        <v>8547.19</v>
      </c>
      <c r="E125" s="51">
        <f t="shared" si="28"/>
        <v>8247.36</v>
      </c>
      <c r="F125" s="52">
        <f t="shared" si="0"/>
        <v>96.492063473492465</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8547.19</v>
      </c>
      <c r="E127" s="242">
        <v>8247.36</v>
      </c>
      <c r="F127" s="52">
        <f t="shared" si="0"/>
        <v>96.492063473492465</v>
      </c>
    </row>
    <row r="128" spans="1:6" ht="24" x14ac:dyDescent="0.2">
      <c r="A128" s="53">
        <v>663</v>
      </c>
      <c r="B128" s="231" t="s">
        <v>301</v>
      </c>
      <c r="C128" s="50" t="s">
        <v>302</v>
      </c>
      <c r="D128" s="51">
        <f t="shared" ref="D128:E128" si="29">SUM(D129:D132)</f>
        <v>9793.16</v>
      </c>
      <c r="E128" s="51">
        <f t="shared" si="29"/>
        <v>11770.1</v>
      </c>
      <c r="F128" s="52">
        <f t="shared" si="0"/>
        <v>120.18694680777196</v>
      </c>
    </row>
    <row r="129" spans="1:6" ht="12.75" customHeight="1" x14ac:dyDescent="0.2">
      <c r="A129" s="53">
        <v>6631</v>
      </c>
      <c r="B129" s="86" t="s">
        <v>303</v>
      </c>
      <c r="C129" s="50" t="s">
        <v>304</v>
      </c>
      <c r="D129" s="242">
        <v>9793.16</v>
      </c>
      <c r="E129" s="242">
        <v>11770.1</v>
      </c>
      <c r="F129" s="52">
        <f t="shared" si="0"/>
        <v>120.18694680777196</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295408.91000000003</v>
      </c>
      <c r="E133" s="51">
        <f t="shared" si="30"/>
        <v>254234.98</v>
      </c>
      <c r="F133" s="52">
        <f t="shared" ref="F133:F223" si="31">IF(D133&lt;&gt;0,IF(E133/D133&gt;=100,"&gt;&gt;100",E133/D133*100),"-")</f>
        <v>86.06205547422384</v>
      </c>
    </row>
    <row r="134" spans="1:6" ht="24" x14ac:dyDescent="0.2">
      <c r="A134" s="53">
        <v>671</v>
      </c>
      <c r="B134" s="232" t="s">
        <v>313</v>
      </c>
      <c r="C134" s="50" t="s">
        <v>314</v>
      </c>
      <c r="D134" s="51">
        <f t="shared" ref="D134:E134" si="32">SUM(D135:D137)</f>
        <v>295408.91000000003</v>
      </c>
      <c r="E134" s="51">
        <f t="shared" si="32"/>
        <v>254234.98</v>
      </c>
      <c r="F134" s="52">
        <f t="shared" si="31"/>
        <v>86.06205547422384</v>
      </c>
    </row>
    <row r="135" spans="1:6" ht="12.75" customHeight="1" x14ac:dyDescent="0.2">
      <c r="A135" s="53">
        <v>6711</v>
      </c>
      <c r="B135" s="85" t="s">
        <v>315</v>
      </c>
      <c r="C135" s="50" t="s">
        <v>316</v>
      </c>
      <c r="D135" s="242">
        <v>221396.04</v>
      </c>
      <c r="E135" s="242">
        <v>199127.51</v>
      </c>
      <c r="F135" s="52">
        <f t="shared" si="31"/>
        <v>89.941766799442306</v>
      </c>
    </row>
    <row r="136" spans="1:6" ht="24" x14ac:dyDescent="0.2">
      <c r="A136" s="53">
        <v>6712</v>
      </c>
      <c r="B136" s="232" t="s">
        <v>317</v>
      </c>
      <c r="C136" s="50" t="s">
        <v>318</v>
      </c>
      <c r="D136" s="242">
        <v>74012.87</v>
      </c>
      <c r="E136" s="242">
        <v>55107.47</v>
      </c>
      <c r="F136" s="52">
        <f t="shared" si="31"/>
        <v>74.456604641868367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1456162.7</v>
      </c>
      <c r="E151" s="51">
        <f t="shared" si="35"/>
        <v>1805250.28</v>
      </c>
      <c r="F151" s="52">
        <f t="shared" si="31"/>
        <v>123.97311646562572</v>
      </c>
    </row>
    <row r="152" spans="1:6" ht="12.75" customHeight="1" x14ac:dyDescent="0.2">
      <c r="A152" s="53">
        <v>31</v>
      </c>
      <c r="B152" s="85" t="s">
        <v>348</v>
      </c>
      <c r="C152" s="50" t="s">
        <v>34</v>
      </c>
      <c r="D152" s="51">
        <f t="shared" ref="D152:E152" si="36">D153+D158+D159</f>
        <v>1233910.94</v>
      </c>
      <c r="E152" s="51">
        <f t="shared" si="36"/>
        <v>1555225.1300000001</v>
      </c>
      <c r="F152" s="52">
        <f t="shared" si="31"/>
        <v>126.04030644221376</v>
      </c>
    </row>
    <row r="153" spans="1:6" ht="12.75" customHeight="1" x14ac:dyDescent="0.2">
      <c r="A153" s="53">
        <v>311</v>
      </c>
      <c r="B153" s="85" t="s">
        <v>349</v>
      </c>
      <c r="C153" s="50" t="s">
        <v>350</v>
      </c>
      <c r="D153" s="51">
        <f t="shared" ref="D153:E153" si="37">SUM(D154:D157)</f>
        <v>1037098.18</v>
      </c>
      <c r="E153" s="51">
        <f t="shared" si="37"/>
        <v>1324850.1000000001</v>
      </c>
      <c r="F153" s="52">
        <f t="shared" si="31"/>
        <v>127.74587069471089</v>
      </c>
    </row>
    <row r="154" spans="1:6" ht="12.75" customHeight="1" x14ac:dyDescent="0.2">
      <c r="A154" s="53">
        <v>3111</v>
      </c>
      <c r="B154" s="85" t="s">
        <v>351</v>
      </c>
      <c r="C154" s="50" t="s">
        <v>352</v>
      </c>
      <c r="D154" s="242">
        <v>978052.68</v>
      </c>
      <c r="E154" s="242">
        <v>1251960.18</v>
      </c>
      <c r="F154" s="52">
        <f t="shared" si="31"/>
        <v>128.00539332912004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27073.06</v>
      </c>
      <c r="E156" s="242">
        <v>35196.370000000003</v>
      </c>
      <c r="F156" s="52">
        <f t="shared" si="31"/>
        <v>130.00514164265141</v>
      </c>
    </row>
    <row r="157" spans="1:6" ht="12.75" customHeight="1" x14ac:dyDescent="0.2">
      <c r="A157" s="53">
        <v>3114</v>
      </c>
      <c r="B157" s="85" t="s">
        <v>357</v>
      </c>
      <c r="C157" s="50" t="s">
        <v>358</v>
      </c>
      <c r="D157" s="242">
        <v>31972.44</v>
      </c>
      <c r="E157" s="242">
        <v>37693.550000000003</v>
      </c>
      <c r="F157" s="52">
        <f t="shared" si="31"/>
        <v>117.89387985402429</v>
      </c>
    </row>
    <row r="158" spans="1:6" ht="12.75" customHeight="1" x14ac:dyDescent="0.2">
      <c r="A158" s="53">
        <v>312</v>
      </c>
      <c r="B158" s="85" t="s">
        <v>359</v>
      </c>
      <c r="C158" s="50" t="s">
        <v>360</v>
      </c>
      <c r="D158" s="242">
        <v>49483.51</v>
      </c>
      <c r="E158" s="242">
        <v>56394.99</v>
      </c>
      <c r="F158" s="52">
        <f t="shared" si="31"/>
        <v>113.96723878318251</v>
      </c>
    </row>
    <row r="159" spans="1:6" ht="12.75" customHeight="1" x14ac:dyDescent="0.2">
      <c r="A159" s="53">
        <v>313</v>
      </c>
      <c r="B159" s="85" t="s">
        <v>361</v>
      </c>
      <c r="C159" s="50" t="s">
        <v>362</v>
      </c>
      <c r="D159" s="51">
        <f t="shared" ref="D159:E159" si="38">SUM(D160:D162)</f>
        <v>147329.25</v>
      </c>
      <c r="E159" s="51">
        <f t="shared" si="38"/>
        <v>173980.04</v>
      </c>
      <c r="F159" s="52">
        <f t="shared" si="31"/>
        <v>118.08927283618156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147329.25</v>
      </c>
      <c r="E161" s="242">
        <v>173980.04</v>
      </c>
      <c r="F161" s="52">
        <f t="shared" si="31"/>
        <v>118.08927283618156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209092.88</v>
      </c>
      <c r="E163" s="51">
        <f t="shared" si="39"/>
        <v>246886.41999999998</v>
      </c>
      <c r="F163" s="52">
        <f t="shared" si="31"/>
        <v>118.07500092781733</v>
      </c>
    </row>
    <row r="164" spans="1:6" ht="12.75" customHeight="1" x14ac:dyDescent="0.2">
      <c r="A164" s="53">
        <v>321</v>
      </c>
      <c r="B164" s="85" t="s">
        <v>370</v>
      </c>
      <c r="C164" s="50" t="s">
        <v>371</v>
      </c>
      <c r="D164" s="51">
        <f t="shared" ref="D164:E164" si="40">SUM(D165:D168)</f>
        <v>43427.070000000007</v>
      </c>
      <c r="E164" s="51">
        <f t="shared" si="40"/>
        <v>66055.62</v>
      </c>
      <c r="F164" s="52">
        <f t="shared" si="31"/>
        <v>152.10701527871896</v>
      </c>
    </row>
    <row r="165" spans="1:6" ht="12.75" customHeight="1" x14ac:dyDescent="0.2">
      <c r="A165" s="53">
        <v>3211</v>
      </c>
      <c r="B165" s="85" t="s">
        <v>372</v>
      </c>
      <c r="C165" s="50" t="s">
        <v>373</v>
      </c>
      <c r="D165" s="242">
        <v>16758.27</v>
      </c>
      <c r="E165" s="242">
        <v>35576.480000000003</v>
      </c>
      <c r="F165" s="52">
        <f t="shared" si="31"/>
        <v>212.29208026842866</v>
      </c>
    </row>
    <row r="166" spans="1:6" ht="12.75" customHeight="1" x14ac:dyDescent="0.2">
      <c r="A166" s="53">
        <v>3212</v>
      </c>
      <c r="B166" s="85" t="s">
        <v>374</v>
      </c>
      <c r="C166" s="50" t="s">
        <v>375</v>
      </c>
      <c r="D166" s="242">
        <v>25675.89</v>
      </c>
      <c r="E166" s="242">
        <v>28259.08</v>
      </c>
      <c r="F166" s="52">
        <f t="shared" si="31"/>
        <v>110.06076128227689</v>
      </c>
    </row>
    <row r="167" spans="1:6" ht="12.75" customHeight="1" x14ac:dyDescent="0.2">
      <c r="A167" s="53">
        <v>3213</v>
      </c>
      <c r="B167" s="85" t="s">
        <v>376</v>
      </c>
      <c r="C167" s="50" t="s">
        <v>377</v>
      </c>
      <c r="D167" s="242">
        <v>841.25</v>
      </c>
      <c r="E167" s="242">
        <v>1980</v>
      </c>
      <c r="F167" s="52">
        <f t="shared" si="31"/>
        <v>235.36404160475485</v>
      </c>
    </row>
    <row r="168" spans="1:6" ht="12.75" customHeight="1" x14ac:dyDescent="0.2">
      <c r="A168" s="53">
        <v>3214</v>
      </c>
      <c r="B168" s="85" t="s">
        <v>378</v>
      </c>
      <c r="C168" s="50" t="s">
        <v>379</v>
      </c>
      <c r="D168" s="242">
        <v>151.66</v>
      </c>
      <c r="E168" s="242">
        <v>240.06</v>
      </c>
      <c r="F168" s="52">
        <f t="shared" si="31"/>
        <v>158.28827640775421</v>
      </c>
    </row>
    <row r="169" spans="1:6" ht="12.75" customHeight="1" x14ac:dyDescent="0.2">
      <c r="A169" s="53">
        <v>322</v>
      </c>
      <c r="B169" s="85" t="s">
        <v>380</v>
      </c>
      <c r="C169" s="50" t="s">
        <v>381</v>
      </c>
      <c r="D169" s="51">
        <f t="shared" ref="D169:E169" si="41">SUM(D170:D176)</f>
        <v>113886.04999999999</v>
      </c>
      <c r="E169" s="51">
        <f t="shared" si="41"/>
        <v>113051.29</v>
      </c>
      <c r="F169" s="52">
        <f t="shared" si="31"/>
        <v>99.267021729175781</v>
      </c>
    </row>
    <row r="170" spans="1:6" ht="12.75" customHeight="1" x14ac:dyDescent="0.2">
      <c r="A170" s="53">
        <v>3221</v>
      </c>
      <c r="B170" s="85" t="s">
        <v>382</v>
      </c>
      <c r="C170" s="50" t="s">
        <v>383</v>
      </c>
      <c r="D170" s="242">
        <v>11163.84</v>
      </c>
      <c r="E170" s="242">
        <v>11328.15</v>
      </c>
      <c r="F170" s="52">
        <f t="shared" si="31"/>
        <v>101.47180540029237</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92947.839999999997</v>
      </c>
      <c r="E172" s="242">
        <v>91566.46</v>
      </c>
      <c r="F172" s="52">
        <f t="shared" si="31"/>
        <v>98.513811617354435</v>
      </c>
    </row>
    <row r="173" spans="1:6" ht="12.75" customHeight="1" x14ac:dyDescent="0.2">
      <c r="A173" s="53">
        <v>3224</v>
      </c>
      <c r="B173" s="85" t="s">
        <v>388</v>
      </c>
      <c r="C173" s="50" t="s">
        <v>389</v>
      </c>
      <c r="D173" s="242">
        <v>2862.3</v>
      </c>
      <c r="E173" s="242">
        <v>1202.76</v>
      </c>
      <c r="F173" s="52">
        <f t="shared" si="31"/>
        <v>42.020752541662297</v>
      </c>
    </row>
    <row r="174" spans="1:6" ht="12.75" customHeight="1" x14ac:dyDescent="0.2">
      <c r="A174" s="53">
        <v>3225</v>
      </c>
      <c r="B174" s="85" t="s">
        <v>390</v>
      </c>
      <c r="C174" s="50" t="s">
        <v>391</v>
      </c>
      <c r="D174" s="242">
        <v>5616.82</v>
      </c>
      <c r="E174" s="242">
        <v>8559.41</v>
      </c>
      <c r="F174" s="52">
        <f t="shared" si="31"/>
        <v>152.38889620817474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1295.25</v>
      </c>
      <c r="E176" s="242">
        <v>394.51</v>
      </c>
      <c r="F176" s="52">
        <f t="shared" si="31"/>
        <v>30.458212700250915</v>
      </c>
    </row>
    <row r="177" spans="1:6" ht="12.75" customHeight="1" x14ac:dyDescent="0.2">
      <c r="A177" s="53">
        <v>323</v>
      </c>
      <c r="B177" s="85" t="s">
        <v>396</v>
      </c>
      <c r="C177" s="50" t="s">
        <v>397</v>
      </c>
      <c r="D177" s="51">
        <f t="shared" ref="D177:E177" si="42">SUM(D178:D186)</f>
        <v>34333.160000000003</v>
      </c>
      <c r="E177" s="51">
        <f t="shared" si="42"/>
        <v>51298.020000000004</v>
      </c>
      <c r="F177" s="52">
        <f t="shared" si="31"/>
        <v>149.41246305321152</v>
      </c>
    </row>
    <row r="178" spans="1:6" ht="12.75" customHeight="1" x14ac:dyDescent="0.2">
      <c r="A178" s="53">
        <v>3231</v>
      </c>
      <c r="B178" s="85" t="s">
        <v>398</v>
      </c>
      <c r="C178" s="50" t="s">
        <v>399</v>
      </c>
      <c r="D178" s="242">
        <v>1108.98</v>
      </c>
      <c r="E178" s="242">
        <v>1015.11</v>
      </c>
      <c r="F178" s="52">
        <f t="shared" si="31"/>
        <v>91.535465021912032</v>
      </c>
    </row>
    <row r="179" spans="1:6" ht="12.75" customHeight="1" x14ac:dyDescent="0.2">
      <c r="A179" s="53">
        <v>3232</v>
      </c>
      <c r="B179" s="85" t="s">
        <v>400</v>
      </c>
      <c r="C179" s="50" t="s">
        <v>401</v>
      </c>
      <c r="D179" s="242">
        <v>8408.11</v>
      </c>
      <c r="E179" s="242">
        <v>26454.02</v>
      </c>
      <c r="F179" s="52">
        <f t="shared" si="31"/>
        <v>314.62504653245497</v>
      </c>
    </row>
    <row r="180" spans="1:6" ht="12.75" customHeight="1" x14ac:dyDescent="0.2">
      <c r="A180" s="53">
        <v>3233</v>
      </c>
      <c r="B180" s="85" t="s">
        <v>402</v>
      </c>
      <c r="C180" s="50" t="s">
        <v>403</v>
      </c>
      <c r="D180" s="242">
        <v>0</v>
      </c>
      <c r="E180" s="242">
        <v>121.5</v>
      </c>
      <c r="F180" s="52" t="str">
        <f t="shared" si="31"/>
        <v>-</v>
      </c>
    </row>
    <row r="181" spans="1:6" ht="12.75" customHeight="1" x14ac:dyDescent="0.2">
      <c r="A181" s="53">
        <v>3234</v>
      </c>
      <c r="B181" s="85" t="s">
        <v>404</v>
      </c>
      <c r="C181" s="50" t="s">
        <v>405</v>
      </c>
      <c r="D181" s="242">
        <v>11595.73</v>
      </c>
      <c r="E181" s="242">
        <v>7058.75</v>
      </c>
      <c r="F181" s="52">
        <f t="shared" si="31"/>
        <v>60.873700922667226</v>
      </c>
    </row>
    <row r="182" spans="1:6" ht="12.75" customHeight="1" x14ac:dyDescent="0.2">
      <c r="A182" s="53">
        <v>3235</v>
      </c>
      <c r="B182" s="85" t="s">
        <v>406</v>
      </c>
      <c r="C182" s="50" t="s">
        <v>407</v>
      </c>
      <c r="D182" s="242">
        <v>1514.28</v>
      </c>
      <c r="E182" s="242">
        <v>1557.53</v>
      </c>
      <c r="F182" s="52">
        <f t="shared" si="31"/>
        <v>102.85614285336926</v>
      </c>
    </row>
    <row r="183" spans="1:6" ht="12.75" customHeight="1" x14ac:dyDescent="0.2">
      <c r="A183" s="53">
        <v>3236</v>
      </c>
      <c r="B183" s="85" t="s">
        <v>408</v>
      </c>
      <c r="C183" s="50" t="s">
        <v>409</v>
      </c>
      <c r="D183" s="242">
        <v>3158.8</v>
      </c>
      <c r="E183" s="242">
        <v>3185.4</v>
      </c>
      <c r="F183" s="52">
        <f t="shared" si="31"/>
        <v>100.84209193364569</v>
      </c>
    </row>
    <row r="184" spans="1:6" ht="12.75" customHeight="1" x14ac:dyDescent="0.2">
      <c r="A184" s="53">
        <v>3237</v>
      </c>
      <c r="B184" s="85" t="s">
        <v>410</v>
      </c>
      <c r="C184" s="50" t="s">
        <v>411</v>
      </c>
      <c r="D184" s="242">
        <v>3451.24</v>
      </c>
      <c r="E184" s="242">
        <v>4749.57</v>
      </c>
      <c r="F184" s="52">
        <f t="shared" si="31"/>
        <v>137.61923250773634</v>
      </c>
    </row>
    <row r="185" spans="1:6" ht="12.75" customHeight="1" x14ac:dyDescent="0.2">
      <c r="A185" s="53">
        <v>3238</v>
      </c>
      <c r="B185" s="85" t="s">
        <v>412</v>
      </c>
      <c r="C185" s="50" t="s">
        <v>413</v>
      </c>
      <c r="D185" s="242">
        <v>3002.68</v>
      </c>
      <c r="E185" s="242">
        <v>2751.51</v>
      </c>
      <c r="F185" s="52">
        <f t="shared" si="31"/>
        <v>91.635139275580485</v>
      </c>
    </row>
    <row r="186" spans="1:6" ht="12.75" customHeight="1" x14ac:dyDescent="0.2">
      <c r="A186" s="53">
        <v>3239</v>
      </c>
      <c r="B186" s="85" t="s">
        <v>414</v>
      </c>
      <c r="C186" s="50" t="s">
        <v>415</v>
      </c>
      <c r="D186" s="242">
        <v>2093.34</v>
      </c>
      <c r="E186" s="242">
        <v>4404.63</v>
      </c>
      <c r="F186" s="52">
        <f t="shared" si="31"/>
        <v>210.41159104588837</v>
      </c>
    </row>
    <row r="187" spans="1:6" ht="12.75" customHeight="1" x14ac:dyDescent="0.2">
      <c r="A187" s="53">
        <v>324</v>
      </c>
      <c r="B187" s="85" t="s">
        <v>416</v>
      </c>
      <c r="C187" s="50" t="s">
        <v>417</v>
      </c>
      <c r="D187" s="242">
        <v>0</v>
      </c>
      <c r="E187" s="242">
        <v>250</v>
      </c>
      <c r="F187" s="52" t="str">
        <f t="shared" si="31"/>
        <v>-</v>
      </c>
    </row>
    <row r="188" spans="1:6" ht="12.75" customHeight="1" x14ac:dyDescent="0.2">
      <c r="A188" s="53">
        <v>329</v>
      </c>
      <c r="B188" s="85" t="s">
        <v>418</v>
      </c>
      <c r="C188" s="50" t="s">
        <v>419</v>
      </c>
      <c r="D188" s="51">
        <f t="shared" ref="D188:E188" si="43">SUM(D189:D195)</f>
        <v>17446.599999999999</v>
      </c>
      <c r="E188" s="51">
        <f t="shared" si="43"/>
        <v>16231.490000000002</v>
      </c>
      <c r="F188" s="52">
        <f t="shared" si="31"/>
        <v>93.035261884837169</v>
      </c>
    </row>
    <row r="189" spans="1:6" ht="12.75" customHeight="1" x14ac:dyDescent="0.2">
      <c r="A189" s="53">
        <v>3291</v>
      </c>
      <c r="B189" s="232" t="s">
        <v>420</v>
      </c>
      <c r="C189" s="50" t="s">
        <v>421</v>
      </c>
      <c r="D189" s="242">
        <v>3048.91</v>
      </c>
      <c r="E189" s="242">
        <v>2365.5100000000002</v>
      </c>
      <c r="F189" s="52">
        <f t="shared" si="31"/>
        <v>77.585432170841401</v>
      </c>
    </row>
    <row r="190" spans="1:6" ht="12.75" customHeight="1" x14ac:dyDescent="0.2">
      <c r="A190" s="53">
        <v>3292</v>
      </c>
      <c r="B190" s="85" t="s">
        <v>422</v>
      </c>
      <c r="C190" s="50" t="s">
        <v>423</v>
      </c>
      <c r="D190" s="242">
        <v>1123.98</v>
      </c>
      <c r="E190" s="242">
        <v>1331.08</v>
      </c>
      <c r="F190" s="52">
        <f t="shared" si="31"/>
        <v>118.42559476147261</v>
      </c>
    </row>
    <row r="191" spans="1:6" ht="12.75" customHeight="1" x14ac:dyDescent="0.2">
      <c r="A191" s="53">
        <v>3293</v>
      </c>
      <c r="B191" s="85" t="s">
        <v>424</v>
      </c>
      <c r="C191" s="50" t="s">
        <v>425</v>
      </c>
      <c r="D191" s="242">
        <v>718.62</v>
      </c>
      <c r="E191" s="242">
        <v>1324.54</v>
      </c>
      <c r="F191" s="52">
        <f t="shared" si="31"/>
        <v>184.31716345217222</v>
      </c>
    </row>
    <row r="192" spans="1:6" ht="12.75" customHeight="1" x14ac:dyDescent="0.2">
      <c r="A192" s="53">
        <v>3294</v>
      </c>
      <c r="B192" s="85" t="s">
        <v>426</v>
      </c>
      <c r="C192" s="50" t="s">
        <v>427</v>
      </c>
      <c r="D192" s="242">
        <v>88.08</v>
      </c>
      <c r="E192" s="242">
        <v>150</v>
      </c>
      <c r="F192" s="52">
        <f t="shared" si="31"/>
        <v>170.29972752043597</v>
      </c>
    </row>
    <row r="193" spans="1:6" ht="12.75" customHeight="1" x14ac:dyDescent="0.2">
      <c r="A193" s="53">
        <v>3295</v>
      </c>
      <c r="B193" s="85" t="s">
        <v>428</v>
      </c>
      <c r="C193" s="50" t="s">
        <v>429</v>
      </c>
      <c r="D193" s="242">
        <v>3627.47</v>
      </c>
      <c r="E193" s="242">
        <v>4236.5200000000004</v>
      </c>
      <c r="F193" s="52">
        <f t="shared" si="31"/>
        <v>116.78993899329286</v>
      </c>
    </row>
    <row r="194" spans="1:6" ht="12.75" customHeight="1" x14ac:dyDescent="0.2">
      <c r="A194" s="53" t="s">
        <v>430</v>
      </c>
      <c r="B194" s="85" t="s">
        <v>431</v>
      </c>
      <c r="C194" s="50" t="s">
        <v>430</v>
      </c>
      <c r="D194" s="242">
        <v>4941.6899999999996</v>
      </c>
      <c r="E194" s="242"/>
      <c r="F194" s="52">
        <f t="shared" si="31"/>
        <v>0</v>
      </c>
    </row>
    <row r="195" spans="1:6" ht="12.75" customHeight="1" x14ac:dyDescent="0.2">
      <c r="A195" s="53">
        <v>3299</v>
      </c>
      <c r="B195" s="85" t="s">
        <v>432</v>
      </c>
      <c r="C195" s="50" t="s">
        <v>433</v>
      </c>
      <c r="D195" s="242">
        <v>3897.85</v>
      </c>
      <c r="E195" s="242">
        <v>6823.84</v>
      </c>
      <c r="F195" s="52">
        <f t="shared" si="31"/>
        <v>175.06676757699756</v>
      </c>
    </row>
    <row r="196" spans="1:6" ht="12.75" customHeight="1" x14ac:dyDescent="0.2">
      <c r="A196" s="53">
        <v>34</v>
      </c>
      <c r="B196" s="232" t="s">
        <v>434</v>
      </c>
      <c r="C196" s="50" t="s">
        <v>435</v>
      </c>
      <c r="D196" s="51">
        <f t="shared" ref="D196:E196" si="44">D197+D202+D210</f>
        <v>11067.289999999999</v>
      </c>
      <c r="E196" s="51">
        <f t="shared" si="44"/>
        <v>1030.43</v>
      </c>
      <c r="F196" s="52">
        <f t="shared" si="31"/>
        <v>9.3105900360431519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11067.289999999999</v>
      </c>
      <c r="E210" s="51">
        <f t="shared" si="47"/>
        <v>1030.43</v>
      </c>
      <c r="F210" s="52">
        <f t="shared" si="31"/>
        <v>9.3105900360431519</v>
      </c>
    </row>
    <row r="211" spans="1:6" ht="12.75" customHeight="1" x14ac:dyDescent="0.2">
      <c r="A211" s="53">
        <v>3431</v>
      </c>
      <c r="B211" s="232" t="s">
        <v>464</v>
      </c>
      <c r="C211" s="50" t="s">
        <v>465</v>
      </c>
      <c r="D211" s="242">
        <v>1553.2</v>
      </c>
      <c r="E211" s="242">
        <v>1022.86</v>
      </c>
      <c r="F211" s="52">
        <f t="shared" si="31"/>
        <v>65.855009013649237</v>
      </c>
    </row>
    <row r="212" spans="1:6" ht="12.75" customHeight="1" x14ac:dyDescent="0.2">
      <c r="A212" s="53">
        <v>3432</v>
      </c>
      <c r="B212" s="85" t="s">
        <v>466</v>
      </c>
      <c r="C212" s="50" t="s">
        <v>467</v>
      </c>
      <c r="D212" s="242">
        <v>0.03</v>
      </c>
      <c r="E212" s="242"/>
      <c r="F212" s="52">
        <f t="shared" si="31"/>
        <v>0</v>
      </c>
    </row>
    <row r="213" spans="1:6" ht="12.75" customHeight="1" x14ac:dyDescent="0.2">
      <c r="A213" s="53">
        <v>3433</v>
      </c>
      <c r="B213" s="85" t="s">
        <v>468</v>
      </c>
      <c r="C213" s="50" t="s">
        <v>469</v>
      </c>
      <c r="D213" s="242">
        <v>9514.06</v>
      </c>
      <c r="E213" s="242">
        <v>7.57</v>
      </c>
      <c r="F213" s="52">
        <f t="shared" si="31"/>
        <v>7.9566452177093697E-2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400</v>
      </c>
      <c r="E252" s="51">
        <f t="shared" si="63"/>
        <v>600</v>
      </c>
      <c r="F252" s="52">
        <f t="shared" ref="F252:F258" si="64">IF(D252&lt;&gt;0,IF(E252/D252&gt;=100,"&gt;&gt;100",E252/D252*100),"-")</f>
        <v>150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400</v>
      </c>
      <c r="E259" s="51">
        <f t="shared" si="66"/>
        <v>600</v>
      </c>
      <c r="F259" s="52">
        <f t="shared" ref="F259:F262" si="67">IF(D259&lt;&gt;0,IF(E259/D259&gt;=100,"&gt;&gt;100",E259/D259*100),"-")</f>
        <v>150</v>
      </c>
    </row>
    <row r="260" spans="1:6" ht="12.75" customHeight="1" x14ac:dyDescent="0.2">
      <c r="A260" s="53">
        <v>3721</v>
      </c>
      <c r="B260" s="85" t="s">
        <v>558</v>
      </c>
      <c r="C260" s="50" t="s">
        <v>559</v>
      </c>
      <c r="D260" s="242">
        <v>400</v>
      </c>
      <c r="E260" s="242">
        <v>600</v>
      </c>
      <c r="F260" s="52">
        <f t="shared" si="67"/>
        <v>150</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1691.59</v>
      </c>
      <c r="E263" s="51">
        <f t="shared" si="68"/>
        <v>1508.3</v>
      </c>
      <c r="F263" s="52">
        <f t="shared" ref="F263:F267" si="69">IF(D263&lt;&gt;0,IF(E263/D263&gt;=100,"&gt;&gt;100",E263/D263*100),"-")</f>
        <v>89.16463209170071</v>
      </c>
    </row>
    <row r="264" spans="1:6" ht="12.75" customHeight="1" x14ac:dyDescent="0.2">
      <c r="A264" s="53">
        <v>381</v>
      </c>
      <c r="B264" s="85" t="s">
        <v>566</v>
      </c>
      <c r="C264" s="50" t="s">
        <v>567</v>
      </c>
      <c r="D264" s="51">
        <f t="shared" ref="D264:E264" si="70">SUM(D265:D267)</f>
        <v>1691.59</v>
      </c>
      <c r="E264" s="51">
        <f t="shared" si="70"/>
        <v>1508.3</v>
      </c>
      <c r="F264" s="52">
        <f t="shared" si="69"/>
        <v>89.16463209170071</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1691.59</v>
      </c>
      <c r="E266" s="242">
        <v>1508.3</v>
      </c>
      <c r="F266" s="52">
        <f t="shared" si="69"/>
        <v>89.16463209170071</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1456162.7</v>
      </c>
      <c r="E289" s="51">
        <f t="shared" si="79"/>
        <v>1805250.28</v>
      </c>
      <c r="F289" s="52">
        <f t="shared" si="76"/>
        <v>123.97311646562572</v>
      </c>
    </row>
    <row r="290" spans="1:6" ht="12.75" customHeight="1" x14ac:dyDescent="0.2">
      <c r="A290" s="53" t="s">
        <v>607</v>
      </c>
      <c r="B290" s="85" t="s">
        <v>618</v>
      </c>
      <c r="C290" s="50" t="s">
        <v>619</v>
      </c>
      <c r="D290" s="51">
        <f>IF(D6&gt;=D289,D6-D289,0)</f>
        <v>157581.60000000033</v>
      </c>
      <c r="E290" s="51">
        <f>IF(E6&gt;=E289,E6-E289,0)</f>
        <v>60721.260000000009</v>
      </c>
      <c r="F290" s="52">
        <f t="shared" si="76"/>
        <v>38.533217076105259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1763.26</v>
      </c>
      <c r="E292" s="242">
        <v>162818.68</v>
      </c>
      <c r="F292" s="52">
        <f t="shared" si="76"/>
        <v>9233.9575558907927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80</v>
      </c>
      <c r="E294" s="242">
        <v>0</v>
      </c>
      <c r="F294" s="52">
        <f t="shared" si="76"/>
        <v>0</v>
      </c>
    </row>
    <row r="295" spans="1:6" ht="24" x14ac:dyDescent="0.2">
      <c r="A295" s="53">
        <v>9661</v>
      </c>
      <c r="B295" s="85" t="s">
        <v>628</v>
      </c>
      <c r="C295" s="50" t="s">
        <v>629</v>
      </c>
      <c r="D295" s="242">
        <v>80</v>
      </c>
      <c r="E295" s="242">
        <v>0</v>
      </c>
      <c r="F295" s="52">
        <f t="shared" si="76"/>
        <v>0</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111</v>
      </c>
      <c r="E298" s="51">
        <f t="shared" si="80"/>
        <v>9.25</v>
      </c>
      <c r="F298" s="52">
        <f t="shared" ref="F298:F418" si="81">IF(D298&lt;&gt;0,IF(E298/D298&gt;=100,"&gt;&gt;100",E298/D298*100),"-")</f>
        <v>8.3333333333333321</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111</v>
      </c>
      <c r="E311" s="51">
        <f t="shared" si="85"/>
        <v>9.25</v>
      </c>
      <c r="F311" s="52">
        <f t="shared" si="81"/>
        <v>8.3333333333333321</v>
      </c>
    </row>
    <row r="312" spans="1:6" ht="12.75" customHeight="1" x14ac:dyDescent="0.2">
      <c r="A312" s="53">
        <v>721</v>
      </c>
      <c r="B312" s="85" t="s">
        <v>661</v>
      </c>
      <c r="C312" s="50" t="s">
        <v>662</v>
      </c>
      <c r="D312" s="51">
        <f t="shared" ref="D312:E312" si="86">SUM(D313:D316)</f>
        <v>111</v>
      </c>
      <c r="E312" s="51">
        <f t="shared" si="86"/>
        <v>9.25</v>
      </c>
      <c r="F312" s="52">
        <f t="shared" si="81"/>
        <v>8.3333333333333321</v>
      </c>
    </row>
    <row r="313" spans="1:6" ht="12.75" customHeight="1" x14ac:dyDescent="0.2">
      <c r="A313" s="53">
        <v>7211</v>
      </c>
      <c r="B313" s="85" t="s">
        <v>663</v>
      </c>
      <c r="C313" s="50" t="s">
        <v>664</v>
      </c>
      <c r="D313" s="242">
        <v>111</v>
      </c>
      <c r="E313" s="242">
        <v>9.25</v>
      </c>
      <c r="F313" s="52">
        <f t="shared" si="81"/>
        <v>8.3333333333333321</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54964.100000000006</v>
      </c>
      <c r="E350" s="51">
        <f t="shared" si="95"/>
        <v>60323.37</v>
      </c>
      <c r="F350" s="52">
        <f t="shared" si="81"/>
        <v>109.7504916845723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54964.100000000006</v>
      </c>
      <c r="E363" s="51">
        <f t="shared" si="99"/>
        <v>60323.37</v>
      </c>
      <c r="F363" s="52">
        <f t="shared" si="81"/>
        <v>109.7504916845723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4552.8999999999996</v>
      </c>
      <c r="F369" s="52" t="str">
        <f t="shared" si="81"/>
        <v>-</v>
      </c>
    </row>
    <row r="370" spans="1:6" ht="12.75" customHeight="1" x14ac:dyDescent="0.2">
      <c r="A370" s="53">
        <v>4221</v>
      </c>
      <c r="B370" s="85" t="s">
        <v>673</v>
      </c>
      <c r="C370" s="50" t="s">
        <v>765</v>
      </c>
      <c r="D370" s="242">
        <v>0</v>
      </c>
      <c r="E370" s="242">
        <v>3827.5</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725.4</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53902.3</v>
      </c>
      <c r="E383" s="51">
        <f t="shared" si="103"/>
        <v>55770.47</v>
      </c>
      <c r="F383" s="52">
        <f t="shared" si="81"/>
        <v>103.46584468566276</v>
      </c>
    </row>
    <row r="384" spans="1:6" ht="12.75" customHeight="1" x14ac:dyDescent="0.2">
      <c r="A384" s="53">
        <v>4241</v>
      </c>
      <c r="B384" s="85" t="s">
        <v>782</v>
      </c>
      <c r="C384" s="50" t="s">
        <v>783</v>
      </c>
      <c r="D384" s="242">
        <v>53902.3</v>
      </c>
      <c r="E384" s="242">
        <v>55770.47</v>
      </c>
      <c r="F384" s="52">
        <f t="shared" si="81"/>
        <v>103.46584468566276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1061.8</v>
      </c>
      <c r="E391" s="51">
        <f t="shared" si="105"/>
        <v>0</v>
      </c>
      <c r="F391" s="52">
        <f t="shared" si="81"/>
        <v>0</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1061.8</v>
      </c>
      <c r="E393" s="242"/>
      <c r="F393" s="52">
        <f t="shared" si="81"/>
        <v>0</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54853.100000000006</v>
      </c>
      <c r="E408" s="51">
        <f t="shared" si="111"/>
        <v>60314.12</v>
      </c>
      <c r="F408" s="52">
        <f t="shared" si="81"/>
        <v>109.95571809068218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32359.919999999998</v>
      </c>
      <c r="E410" s="242">
        <v>90686.84</v>
      </c>
      <c r="F410" s="52">
        <f t="shared" si="81"/>
        <v>280.24432693282307</v>
      </c>
    </row>
    <row r="411" spans="1:6" ht="12.75" customHeight="1" x14ac:dyDescent="0.2">
      <c r="A411" s="53">
        <v>97</v>
      </c>
      <c r="B411" s="85" t="s">
        <v>826</v>
      </c>
      <c r="C411" s="50" t="s">
        <v>827</v>
      </c>
      <c r="D411" s="242">
        <v>317.16000000000003</v>
      </c>
      <c r="E411" s="242">
        <v>0</v>
      </c>
      <c r="F411" s="52">
        <f t="shared" si="81"/>
        <v>0</v>
      </c>
    </row>
    <row r="412" spans="1:6" ht="12.75" customHeight="1" x14ac:dyDescent="0.2">
      <c r="A412" s="53" t="s">
        <v>607</v>
      </c>
      <c r="B412" s="85" t="s">
        <v>828</v>
      </c>
      <c r="C412" s="50" t="s">
        <v>829</v>
      </c>
      <c r="D412" s="51">
        <f>D6+D298</f>
        <v>1613855.3000000003</v>
      </c>
      <c r="E412" s="51">
        <f>E6+E298</f>
        <v>1865980.79</v>
      </c>
      <c r="F412" s="52">
        <f t="shared" si="81"/>
        <v>115.62255860237283</v>
      </c>
    </row>
    <row r="413" spans="1:6" ht="12.75" customHeight="1" x14ac:dyDescent="0.2">
      <c r="A413" s="53" t="s">
        <v>607</v>
      </c>
      <c r="B413" s="85" t="s">
        <v>830</v>
      </c>
      <c r="C413" s="50" t="s">
        <v>831</v>
      </c>
      <c r="D413" s="51">
        <f t="shared" ref="D413:E413" si="112">D289+D350</f>
        <v>1511126.8</v>
      </c>
      <c r="E413" s="51">
        <f t="shared" si="112"/>
        <v>1865573.6500000001</v>
      </c>
      <c r="F413" s="52">
        <f t="shared" si="81"/>
        <v>123.45579801774412</v>
      </c>
    </row>
    <row r="414" spans="1:6" ht="12.75" customHeight="1" x14ac:dyDescent="0.2">
      <c r="A414" s="53" t="s">
        <v>607</v>
      </c>
      <c r="B414" s="85" t="s">
        <v>832</v>
      </c>
      <c r="C414" s="50" t="s">
        <v>833</v>
      </c>
      <c r="D414" s="51">
        <f t="shared" ref="D414:E414" si="113">IF(D412&gt;=D413,D412-D413,0)</f>
        <v>102728.50000000023</v>
      </c>
      <c r="E414" s="51">
        <f t="shared" si="113"/>
        <v>407.13999999989755</v>
      </c>
      <c r="F414" s="52">
        <f t="shared" si="81"/>
        <v>0.39632623858023497</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72131.839999999997</v>
      </c>
      <c r="F416" s="52" t="str">
        <f t="shared" si="81"/>
        <v>-</v>
      </c>
    </row>
    <row r="417" spans="1:6" ht="12.75" customHeight="1" x14ac:dyDescent="0.2">
      <c r="A417" s="60" t="s">
        <v>836</v>
      </c>
      <c r="B417" s="85" t="s">
        <v>839</v>
      </c>
      <c r="C417" s="61" t="s">
        <v>840</v>
      </c>
      <c r="D417" s="51">
        <f t="shared" ref="D417:E417" si="116">IF(D293-D292+D410-D409&gt;=0,D293-D292+D410-D409,0)</f>
        <v>30596.66</v>
      </c>
      <c r="E417" s="51">
        <f t="shared" si="116"/>
        <v>0</v>
      </c>
      <c r="F417" s="52">
        <f t="shared" si="81"/>
        <v>0</v>
      </c>
    </row>
    <row r="418" spans="1:6" ht="12.75" customHeight="1" x14ac:dyDescent="0.2">
      <c r="A418" s="55" t="s">
        <v>841</v>
      </c>
      <c r="B418" s="233" t="s">
        <v>842</v>
      </c>
      <c r="C418" s="56" t="s">
        <v>843</v>
      </c>
      <c r="D418" s="62">
        <f t="shared" ref="D418:E418" si="117">D294+D411</f>
        <v>397.16</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1613855.3000000003</v>
      </c>
      <c r="E639" s="51">
        <f t="shared" si="180"/>
        <v>1865980.79</v>
      </c>
      <c r="F639" s="52">
        <f t="shared" si="119"/>
        <v>115.62255860237283</v>
      </c>
    </row>
    <row r="640" spans="1:6" ht="12.75" customHeight="1" x14ac:dyDescent="0.2">
      <c r="A640" s="53" t="s">
        <v>607</v>
      </c>
      <c r="B640" s="85" t="s">
        <v>1276</v>
      </c>
      <c r="C640" s="50" t="s">
        <v>1277</v>
      </c>
      <c r="D640" s="51">
        <f t="shared" ref="D640:E640" si="181">D413+D528</f>
        <v>1511126.8</v>
      </c>
      <c r="E640" s="51">
        <f t="shared" si="181"/>
        <v>1865573.6500000001</v>
      </c>
      <c r="F640" s="52">
        <f t="shared" si="119"/>
        <v>123.45579801774412</v>
      </c>
    </row>
    <row r="641" spans="1:6" ht="12.75" customHeight="1" x14ac:dyDescent="0.2">
      <c r="A641" s="53" t="s">
        <v>607</v>
      </c>
      <c r="B641" s="85" t="s">
        <v>1278</v>
      </c>
      <c r="C641" s="50" t="s">
        <v>1279</v>
      </c>
      <c r="D641" s="51">
        <f t="shared" ref="D641:E641" si="182">IF(D639&gt;=D640,D639-D640,0)</f>
        <v>102728.50000000023</v>
      </c>
      <c r="E641" s="51">
        <f t="shared" si="182"/>
        <v>407.13999999989755</v>
      </c>
      <c r="F641" s="52">
        <f t="shared" si="119"/>
        <v>0.39632623858023497</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72131.839999999997</v>
      </c>
      <c r="F643" s="52" t="str">
        <f t="shared" si="119"/>
        <v>-</v>
      </c>
    </row>
    <row r="644" spans="1:6" ht="24" x14ac:dyDescent="0.2">
      <c r="A644" s="60" t="s">
        <v>1284</v>
      </c>
      <c r="B644" s="85" t="s">
        <v>1285</v>
      </c>
      <c r="C644" s="61" t="s">
        <v>1284</v>
      </c>
      <c r="D644" s="51">
        <f t="shared" ref="D644:E644" si="185">IF(D417-D416+D638-D637&gt;=0,D417-D416+D638-D637,0)</f>
        <v>30596.66</v>
      </c>
      <c r="E644" s="51">
        <f t="shared" si="185"/>
        <v>0</v>
      </c>
      <c r="F644" s="52">
        <f t="shared" si="119"/>
        <v>0</v>
      </c>
    </row>
    <row r="645" spans="1:6" ht="24" x14ac:dyDescent="0.2">
      <c r="A645" s="53" t="s">
        <v>607</v>
      </c>
      <c r="B645" s="85" t="s">
        <v>1286</v>
      </c>
      <c r="C645" s="50" t="s">
        <v>1287</v>
      </c>
      <c r="D645" s="51">
        <f t="shared" ref="D645:E645" si="186">IF(D641+D643-D642-D644&gt;=0,D641+D643-D642-D644,0)</f>
        <v>72131.840000000229</v>
      </c>
      <c r="E645" s="51">
        <f t="shared" si="186"/>
        <v>72538.979999999894</v>
      </c>
      <c r="F645" s="52">
        <f t="shared" si="119"/>
        <v>100.56443867229736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114060.13</v>
      </c>
      <c r="E647" s="243">
        <v>130379.3</v>
      </c>
      <c r="F647" s="57">
        <f t="shared" si="119"/>
        <v>114.30751481696539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35720.04</v>
      </c>
      <c r="E649" s="242">
        <v>95671.06</v>
      </c>
      <c r="F649" s="52">
        <f t="shared" ref="F649:F724" si="188">IF(D649&lt;&gt;0,IF(E649/D649&gt;=100,"&gt;&gt;100",E649/D649*100),"-")</f>
        <v>267.835814293601</v>
      </c>
    </row>
    <row r="650" spans="1:6" ht="12.75" customHeight="1" x14ac:dyDescent="0.2">
      <c r="A650" s="53" t="s">
        <v>1295</v>
      </c>
      <c r="B650" s="85" t="s">
        <v>1296</v>
      </c>
      <c r="C650" s="50" t="s">
        <v>1295</v>
      </c>
      <c r="D650" s="242">
        <v>430150.77</v>
      </c>
      <c r="E650" s="242">
        <v>360944.47</v>
      </c>
      <c r="F650" s="52">
        <f t="shared" si="188"/>
        <v>83.911152826717</v>
      </c>
    </row>
    <row r="651" spans="1:6" ht="12.75" customHeight="1" x14ac:dyDescent="0.2">
      <c r="A651" s="53" t="s">
        <v>1297</v>
      </c>
      <c r="B651" s="85" t="s">
        <v>1298</v>
      </c>
      <c r="C651" s="50" t="s">
        <v>1297</v>
      </c>
      <c r="D651" s="242">
        <v>370199.75</v>
      </c>
      <c r="E651" s="242">
        <v>367602.14</v>
      </c>
      <c r="F651" s="52">
        <f t="shared" si="188"/>
        <v>99.298322054512468</v>
      </c>
    </row>
    <row r="652" spans="1:6" ht="24" x14ac:dyDescent="0.2">
      <c r="A652" s="53">
        <v>11</v>
      </c>
      <c r="B652" s="85" t="s">
        <v>1299</v>
      </c>
      <c r="C652" s="50" t="s">
        <v>1300</v>
      </c>
      <c r="D652" s="51">
        <f t="shared" ref="D652:E652" si="189">+D649+D650-D651</f>
        <v>95671.06</v>
      </c>
      <c r="E652" s="51">
        <f t="shared" si="189"/>
        <v>89013.389999999956</v>
      </c>
      <c r="F652" s="52">
        <f t="shared" si="188"/>
        <v>93.041082642964298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62</v>
      </c>
      <c r="E654" s="262">
        <v>65</v>
      </c>
      <c r="F654" s="52">
        <f t="shared" si="188"/>
        <v>104.83870967741935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60</v>
      </c>
      <c r="E656" s="262">
        <v>63</v>
      </c>
      <c r="F656" s="52">
        <f t="shared" si="188"/>
        <v>105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16991.64</v>
      </c>
      <c r="E669" s="242">
        <v>2636.99</v>
      </c>
      <c r="F669" s="52">
        <f t="shared" si="188"/>
        <v>15.519337744914557</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1256977.3600000001</v>
      </c>
      <c r="E675" s="242">
        <v>1548466.11</v>
      </c>
      <c r="F675" s="52">
        <f t="shared" si="188"/>
        <v>123.18965792669488</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663</v>
      </c>
      <c r="E677" s="242">
        <v>3051.75</v>
      </c>
      <c r="F677" s="52">
        <f t="shared" si="188"/>
        <v>460.29411764705878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674.23</v>
      </c>
      <c r="E712" s="242">
        <v>47.4</v>
      </c>
      <c r="F712" s="52">
        <f t="shared" si="188"/>
        <v>7.03024190558118</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2107.54</v>
      </c>
      <c r="E716" s="242">
        <v>2208.84</v>
      </c>
      <c r="F716" s="52">
        <f t="shared" si="188"/>
        <v>104.80655171432096</v>
      </c>
    </row>
    <row r="717" spans="1:6" ht="12.75" customHeight="1" x14ac:dyDescent="0.2">
      <c r="A717" s="53">
        <v>31215</v>
      </c>
      <c r="B717" s="85" t="s">
        <v>1412</v>
      </c>
      <c r="C717" s="50" t="s">
        <v>1413</v>
      </c>
      <c r="D717" s="242">
        <v>2758.52</v>
      </c>
      <c r="E717" s="242">
        <v>4272.96</v>
      </c>
      <c r="F717" s="52">
        <f t="shared" si="188"/>
        <v>154.90045386656612</v>
      </c>
    </row>
    <row r="718" spans="1:6" ht="12.75" customHeight="1" x14ac:dyDescent="0.2">
      <c r="A718" s="53">
        <v>32121</v>
      </c>
      <c r="B718" s="85" t="s">
        <v>1414</v>
      </c>
      <c r="C718" s="50" t="s">
        <v>1415</v>
      </c>
      <c r="D718" s="242">
        <v>25675.89</v>
      </c>
      <c r="E718" s="242">
        <v>28259.08</v>
      </c>
      <c r="F718" s="52">
        <f t="shared" si="188"/>
        <v>110.06076128227689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3158.8</v>
      </c>
      <c r="E720" s="242">
        <v>3185.4</v>
      </c>
      <c r="F720" s="52">
        <f t="shared" si="188"/>
        <v>100.84209193364569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959.98</v>
      </c>
      <c r="E722" s="242">
        <v>1118.32</v>
      </c>
      <c r="F722" s="52">
        <f t="shared" si="188"/>
        <v>116.49409362695056</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3048.91</v>
      </c>
      <c r="E725" s="242">
        <v>2365.5100000000002</v>
      </c>
      <c r="F725" s="52">
        <f t="shared" ref="F725:F979" si="190">IF(D725&lt;&gt;0,IF(E725/D725&gt;=100,"&gt;&gt;100",E725/D725*100),"-")</f>
        <v>77.585432170841401</v>
      </c>
    </row>
    <row r="726" spans="1:6" ht="12.75" customHeight="1" x14ac:dyDescent="0.2">
      <c r="A726" s="53" t="s">
        <v>1430</v>
      </c>
      <c r="B726" s="85" t="s">
        <v>1431</v>
      </c>
      <c r="C726" s="50" t="s">
        <v>1430</v>
      </c>
      <c r="D726" s="242">
        <v>1123.98</v>
      </c>
      <c r="E726" s="242">
        <v>1331.08</v>
      </c>
      <c r="F726" s="52">
        <f t="shared" si="190"/>
        <v>118.42559476147261</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400</v>
      </c>
      <c r="E823" s="242">
        <v>600</v>
      </c>
      <c r="F823" s="52">
        <f t="shared" si="190"/>
        <v>150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I253" sqref="I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2803661.2</v>
      </c>
      <c r="E6" s="229">
        <f t="shared" si="0"/>
        <v>2820980.69</v>
      </c>
      <c r="F6" s="230">
        <f t="shared" ref="F6:F260" si="1">IF(D6&gt;0,IF(E6/D6&gt;=100,"&gt;&gt;100",E6/D6*100),"-")</f>
        <v>100.61774546796167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2590051.46</v>
      </c>
      <c r="E7" s="104">
        <f t="shared" si="2"/>
        <v>2600323.37</v>
      </c>
      <c r="F7" s="93">
        <f t="shared" si="1"/>
        <v>100.39659096194174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475523.86</v>
      </c>
      <c r="E8" s="104">
        <f>E9+E10-E11</f>
        <v>475523.86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475523.86</v>
      </c>
      <c r="E9" s="247">
        <v>475523.86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2114527.6</v>
      </c>
      <c r="E12" s="104">
        <f t="shared" si="3"/>
        <v>2124799.5100000002</v>
      </c>
      <c r="F12" s="93">
        <f t="shared" si="1"/>
        <v>100.48577800545144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1956966.2400000002</v>
      </c>
      <c r="E13" s="104">
        <f t="shared" si="4"/>
        <v>1911708.8200000003</v>
      </c>
      <c r="F13" s="93">
        <f t="shared" si="1"/>
        <v>97.687368383013094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4362882.28</v>
      </c>
      <c r="E15" s="247">
        <v>4362882.28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2405916.04</v>
      </c>
      <c r="E18" s="247">
        <v>2451173.46</v>
      </c>
      <c r="F18" s="93">
        <f t="shared" si="1"/>
        <v>101.88108891779947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9020.0099999999511</v>
      </c>
      <c r="E19" s="104">
        <f t="shared" si="5"/>
        <v>9053.2199999999139</v>
      </c>
      <c r="F19" s="93">
        <f t="shared" si="1"/>
        <v>100.36818140999803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200957.49</v>
      </c>
      <c r="E20" s="247">
        <v>211937.33</v>
      </c>
      <c r="F20" s="93">
        <f t="shared" si="1"/>
        <v>105.46376251017068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4145.82</v>
      </c>
      <c r="E21" s="247">
        <v>4145.82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246407.32</v>
      </c>
      <c r="E22" s="247">
        <v>245718.71</v>
      </c>
      <c r="F22" s="93">
        <f t="shared" si="1"/>
        <v>99.720539957985011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4747.8599999999997</v>
      </c>
      <c r="E25" s="247">
        <v>10606.66</v>
      </c>
      <c r="F25" s="93">
        <f t="shared" si="1"/>
        <v>223.39875227997456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10319.540000000001</v>
      </c>
      <c r="E26" s="247">
        <v>10319.540000000001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457558.02</v>
      </c>
      <c r="E28" s="247">
        <v>473674.84</v>
      </c>
      <c r="F28" s="93">
        <f t="shared" si="1"/>
        <v>103.52235548182503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145705.37</v>
      </c>
      <c r="E35" s="104">
        <f t="shared" si="7"/>
        <v>201201.49000000002</v>
      </c>
      <c r="F35" s="93">
        <f t="shared" si="1"/>
        <v>138.08790300590846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146018.10999999999</v>
      </c>
      <c r="E36" s="247">
        <v>201514.23</v>
      </c>
      <c r="F36" s="93">
        <f t="shared" si="1"/>
        <v>138.00632674946968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312.74</v>
      </c>
      <c r="E40" s="247">
        <v>312.74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2835.98</v>
      </c>
      <c r="E45" s="104">
        <f t="shared" si="9"/>
        <v>2835.98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2127.91</v>
      </c>
      <c r="E47" s="247">
        <v>2127.91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708.07</v>
      </c>
      <c r="E49" s="247">
        <v>708.07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27666.5</v>
      </c>
      <c r="E54" s="247">
        <v>40639.599999999999</v>
      </c>
      <c r="F54" s="93">
        <f t="shared" si="1"/>
        <v>146.8910053675022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27666.5</v>
      </c>
      <c r="E55" s="247">
        <v>40639.599999999999</v>
      </c>
      <c r="F55" s="93">
        <f t="shared" si="1"/>
        <v>146.8910053675022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213609.74</v>
      </c>
      <c r="E68" s="104">
        <f t="shared" si="13"/>
        <v>220657.32</v>
      </c>
      <c r="F68" s="93">
        <f t="shared" si="1"/>
        <v>103.29927839432791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95671.06</v>
      </c>
      <c r="E69" s="104">
        <f t="shared" si="14"/>
        <v>89013.39</v>
      </c>
      <c r="F69" s="93">
        <f t="shared" si="1"/>
        <v>93.041082642964341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95664.06</v>
      </c>
      <c r="E70" s="104">
        <f t="shared" si="15"/>
        <v>88841.58</v>
      </c>
      <c r="F70" s="93">
        <f t="shared" si="1"/>
        <v>92.868293484512364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95664.06</v>
      </c>
      <c r="E72" s="247">
        <v>88841.58</v>
      </c>
      <c r="F72" s="93">
        <f t="shared" si="1"/>
        <v>92.868293484512364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7</v>
      </c>
      <c r="E76" s="247">
        <v>171.81</v>
      </c>
      <c r="F76" s="93">
        <f t="shared" si="1"/>
        <v>2454.4285714285716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3798.55</v>
      </c>
      <c r="E78" s="104">
        <f>E79+SUM(E82:E84)-E85+E86</f>
        <v>1264.6300000000001</v>
      </c>
      <c r="F78" s="93">
        <f t="shared" si="1"/>
        <v>33.292440536520516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3798.55</v>
      </c>
      <c r="E86" s="247">
        <v>1264.6300000000001</v>
      </c>
      <c r="F86" s="93">
        <f t="shared" si="1"/>
        <v>33.292440536520516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80</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80</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114060.13</v>
      </c>
      <c r="E170" s="104">
        <f t="shared" si="29"/>
        <v>130379.3</v>
      </c>
      <c r="F170" s="93">
        <f t="shared" si="1"/>
        <v>114.30751481696539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114060.13</v>
      </c>
      <c r="E173" s="247">
        <v>130379.3</v>
      </c>
      <c r="F173" s="93">
        <f t="shared" si="1"/>
        <v>114.30751481696539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2803661.1999999997</v>
      </c>
      <c r="E175" s="104">
        <f t="shared" si="30"/>
        <v>2820980.6899999995</v>
      </c>
      <c r="F175" s="93">
        <f t="shared" si="1"/>
        <v>100.61774546796167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141397.90000000002</v>
      </c>
      <c r="E176" s="104">
        <f t="shared" si="31"/>
        <v>148118.34</v>
      </c>
      <c r="F176" s="93">
        <f t="shared" si="1"/>
        <v>104.75285700848455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139009.15000000002</v>
      </c>
      <c r="E177" s="104">
        <f t="shared" si="32"/>
        <v>148118.34</v>
      </c>
      <c r="F177" s="93">
        <f t="shared" si="1"/>
        <v>106.55294273794205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113780.13</v>
      </c>
      <c r="E178" s="247">
        <v>130211.3</v>
      </c>
      <c r="F178" s="93">
        <f t="shared" si="1"/>
        <v>114.44115945376403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21530.73</v>
      </c>
      <c r="E179" s="247">
        <v>16635.080000000002</v>
      </c>
      <c r="F179" s="93">
        <f t="shared" si="1"/>
        <v>77.262034310959265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19.2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19.2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3679.09</v>
      </c>
      <c r="E188" s="247">
        <v>1271.96</v>
      </c>
      <c r="F188" s="93">
        <f t="shared" si="1"/>
        <v>34.572679657197838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2388.75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2662263.2999999998</v>
      </c>
      <c r="E237" s="104">
        <f t="shared" si="41"/>
        <v>2672862.3499999996</v>
      </c>
      <c r="F237" s="93">
        <f t="shared" si="1"/>
        <v>100.39812177856338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2590051.46</v>
      </c>
      <c r="E238" s="104">
        <f t="shared" si="42"/>
        <v>2600323.3699999996</v>
      </c>
      <c r="F238" s="93">
        <f t="shared" si="1"/>
        <v>100.39659096194174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2590051.46</v>
      </c>
      <c r="E239" s="104">
        <f t="shared" si="43"/>
        <v>2600323.3699999996</v>
      </c>
      <c r="F239" s="93">
        <f t="shared" si="1"/>
        <v>100.39659096194174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2567086.64</v>
      </c>
      <c r="E240" s="247">
        <v>2577358.5499999998</v>
      </c>
      <c r="F240" s="93">
        <f t="shared" si="1"/>
        <v>100.40013881261132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22964.82</v>
      </c>
      <c r="E241" s="247">
        <v>22964.82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72131.839999999997</v>
      </c>
      <c r="E245" s="104">
        <f t="shared" si="45"/>
        <v>72538.979999999981</v>
      </c>
      <c r="F245" s="93">
        <f t="shared" si="1"/>
        <v>100.56443867229781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162818.68</v>
      </c>
      <c r="E246" s="104">
        <f t="shared" si="46"/>
        <v>236819.9</v>
      </c>
      <c r="F246" s="93">
        <f t="shared" si="1"/>
        <v>145.45007980656766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162818.68</v>
      </c>
      <c r="E247" s="247">
        <v>236819.9</v>
      </c>
      <c r="F247" s="93">
        <f t="shared" si="1"/>
        <v>145.45007980656766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90686.84</v>
      </c>
      <c r="E250" s="104">
        <f t="shared" si="47"/>
        <v>164280.92000000001</v>
      </c>
      <c r="F250" s="93">
        <f t="shared" si="1"/>
        <v>181.15188488208435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90686.84</v>
      </c>
      <c r="E252" s="247">
        <v>164280.92000000001</v>
      </c>
      <c r="F252" s="93">
        <f t="shared" si="1"/>
        <v>181.15188488208435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80</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80</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3798.55</v>
      </c>
      <c r="E268" s="247">
        <v>1264.6300000000001</v>
      </c>
      <c r="F268" s="93">
        <f t="shared" si="50"/>
        <v>33.292440536520516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139009.15</v>
      </c>
      <c r="E288" s="247">
        <v>148118.34</v>
      </c>
      <c r="F288" s="93">
        <f t="shared" si="50"/>
        <v>106.55294273794208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2388.75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206.16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3441.25</v>
      </c>
      <c r="E302" s="247">
        <v>1271.96</v>
      </c>
      <c r="F302" s="93">
        <f t="shared" si="50"/>
        <v>36.962150381402111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N109" sqref="N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1511126.8</v>
      </c>
      <c r="E114" s="81">
        <f t="shared" si="22"/>
        <v>1865573.65</v>
      </c>
      <c r="F114" s="63">
        <f t="shared" si="1"/>
        <v>123.45579801774409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1511126.8</v>
      </c>
      <c r="E118" s="81">
        <f t="shared" si="24"/>
        <v>1865573.65</v>
      </c>
      <c r="F118" s="63">
        <f t="shared" si="1"/>
        <v>123.45579801774409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1511126.8</v>
      </c>
      <c r="E120" s="249">
        <v>1865573.65</v>
      </c>
      <c r="F120" s="63">
        <f t="shared" si="1"/>
        <v>123.45579801774409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1511126.8</v>
      </c>
      <c r="E141" s="106">
        <f t="shared" si="28"/>
        <v>1865573.65</v>
      </c>
      <c r="F141" s="82">
        <f t="shared" si="1"/>
        <v>123.45579801774409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29" sqref="H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14429.82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14429.82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14429.82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14429.82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00" sqref="G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141397.9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1896393.5399999998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1836113.9899999998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1582680.13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236600.45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15.15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16818.259999999998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60279.55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1889673.1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1827004.8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1566248.96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241496.1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34.35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19225.39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62668.3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148118.33999999962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148118.34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148118.34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16393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2025-01-28T07:35:02Z</cp:lastPrinted>
  <dcterms:created xsi:type="dcterms:W3CDTF">2022-04-01T05:14:30Z</dcterms:created>
  <dcterms:modified xsi:type="dcterms:W3CDTF">2025-01-30T09:42:23Z</dcterms:modified>
</cp:coreProperties>
</file>